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71" documentId="13_ncr:1_{F6CB121F-512D-4AA6-A0C1-0FB36C537598}" xr6:coauthVersionLast="47" xr6:coauthVersionMax="47" xr10:uidLastSave="{B23F9A1C-156F-43CC-A408-1DDFB95A887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<sst xmlns="http://schemas.openxmlformats.org/spreadsheetml/2006/main" count="178594" uniqueCount="39082">
  <si>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</si>
  <si>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</si>
  <si>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</si>
  <si>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</si>
  <si>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</si>
  <si>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</si>
  <si>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</si>
  <si>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</si>
  <si>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</si>
  <si>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</si>
  <si>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</si>
  <si>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</si>
  <si>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</si>
  <si>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</si>
  <si>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</si>
  <si>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</si>
  <si>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</si>
  <si>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</si>
  <si>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</si>
  <si>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</si>
  <si>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</si>
  <si>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</si>
  <si>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</si>
  <si>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</si>
  <si>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</si>
  <si>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</si>
  <si>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</si>
  <si>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</si>
  <si>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</si>
  <si>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</si>
  <si>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</si>
  <si>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</si>
  <si>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</si>
  <si>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</si>
  <si>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</si>
  <si>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</si>
  <si>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</si>
  <si>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</si>
  <si>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</si>
  <si>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</si>
  <si>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</si>
  <si>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</si>
  <si>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</si>
  <si>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</si>
  <si>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</si>
  <si>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</si>
  <si>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</si>
  <si>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</si>
  <si>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</si>
  <si>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</si>
  <si>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</si>
  <si>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</si>
  <si>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</si>
  <si>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</si>
  <si>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</si>
  <si>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</si>
  <si>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</si>
  <si>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</si>
  <si>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</si>
  <si>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</si>
  <si>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</si>
  <si>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</si>
  <si>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</si>
  <si>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</si>
  <si>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</si>
  <si>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</si>
  <si>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</si>
  <si>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</si>
  <si>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</si>
  <si>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</si>
  <si>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</si>
  <si>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</si>
  <si>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</si>
  <si>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</si>
  <si>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</si>
  <si>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</si>
  <si>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</si>
  <si>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</si>
  <si>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</si>
  <si>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</si>
  <si>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</si>
  <si>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</si>
  <si>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</si>
  <si>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</si>
  <si>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</si>
  <si>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</si>
  <si>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</si>
  <si>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</si>
  <si>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</si>
  <si>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</si>
  <si>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</si>
  <si>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</si>
  <si>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</si>
  <si>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</si>
  <si>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</si>
  <si>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</si>
  <si>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</si>
  <si>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</si>
  <si>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</si>
  <si>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</si>
  <si>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</si>
  <si>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</si>
  <si>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</si>
  <si>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</si>
  <si>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</si>
  <si>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</si>
  <si>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</si>
  <si>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</si>
  <si>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</si>
  <si>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</si>
  <si>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</si>
  <si>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</si>
  <si>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</si>
  <si>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</si>
  <si>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</si>
  <si>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</si>
  <si>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</si>
  <si>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</si>
  <si>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</si>
  <si>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</si>
  <si>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</si>
  <si>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</si>
  <si>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</si>
  <si>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</si>
  <si>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</si>
  <si>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</si>
  <si>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</si>
  <si>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</si>
  <si>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</si>
  <si>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</si>
  <si>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</si>
  <si>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</si>
  <si>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</si>
  <si>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</si>
  <si>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</si>
  <si>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</si>
  <si>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</si>
  <si>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</si>
  <si>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</si>
  <si>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</si>
  <si>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</si>
  <si>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</si>
  <si>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</si>
  <si>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</si>
  <si>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</si>
  <si>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</si>
  <si>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</si>
  <si>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</si>
  <si>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</si>
  <si>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</si>
  <si>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</si>
  <si>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</si>
  <si>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</si>
  <si>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</si>
  <si>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</si>
  <si>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</si>
  <si>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</si>
  <si>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</si>
  <si>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</si>
  <si>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</si>
  <si>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</si>
  <si>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</si>
  <si>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</si>
  <si>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</si>
  <si>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</si>
  <si>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</si>
  <si>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</si>
  <si>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</si>
  <si>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</si>
  <si>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</si>
  <si>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</si>
  <si>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</si>
  <si>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</si>
  <si>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</si>
  <si>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</si>
  <si>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</si>
  <si>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</si>
  <si>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</si>
  <si>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</si>
  <si>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</si>
  <si>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</si>
  <si>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</si>
  <si>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</si>
  <si>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</si>
  <si>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</si>
  <si>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</si>
  <si>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</si>
  <si>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</si>
  <si>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</si>
  <si>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</si>
  <si>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</si>
  <si>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</si>
  <si>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</si>
  <si>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</si>
  <si>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</si>
  <si>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</si>
  <si>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</si>
  <si>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</si>
  <si>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</si>
  <si>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</si>
  <si>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</si>
  <si>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</si>
  <si>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</si>
  <si>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</si>
  <si>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</si>
  <si>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</si>
  <si>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</si>
  <si>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</si>
  <si>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</si>
  <si>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</si>
  <si>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</si>
  <si>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</si>
  <si>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</si>
  <si>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</si>
  <si>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</si>
  <si>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</si>
  <si>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</si>
  <si>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</si>
  <si>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</si>
  <si>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</si>
  <si>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</si>
  <si>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</si>
  <si>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</si>
  <si>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</si>
  <si>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</si>
  <si>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</si>
  <si>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</si>
  <si>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</si>
  <si>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</si>
  <si>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</si>
  <si>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</si>
  <si>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</si>
  <si>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</si>
  <si>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</si>
  <si>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</si>
  <si>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</si>
  <si>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</si>
  <si>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</si>
  <si>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</si>
  <si>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</si>
  <si>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</si>
  <si>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</si>
  <si>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</si>
  <si>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</si>
  <si>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</si>
  <si>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</si>
  <si>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</si>
  <si>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</si>
  <si>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</si>
  <si>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</si>
  <si>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</si>
  <si>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</si>
  <si>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</si>
  <si>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</si>
  <si>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</si>
  <si>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</si>
  <si>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</si>
  <si>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</si>
  <si>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</si>
  <si>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</si>
  <si>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</si>
  <si>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</si>
  <si>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</si>
  <si>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</si>
  <si>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</si>
  <si>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</si>
  <si>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</si>
  <si>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</si>
  <si>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</si>
  <si>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</si>
  <si>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</si>
  <si>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</si>
  <si>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</si>
  <si>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</si>
  <si>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</si>
  <si>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</si>
  <si>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</si>
  <si>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</si>
  <si>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</si>
  <si>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</si>
  <si>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</si>
  <si>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</si>
  <si>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</si>
  <si>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</si>
  <si>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</si>
  <si>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</si>
  <si>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</si>
  <si>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</si>
  <si>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</si>
  <si>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</si>
  <si>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</si>
  <si>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</si>
  <si>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</si>
  <si>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</si>
  <si>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</si>
  <si>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</si>
  <si>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</si>
  <si>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</si>
  <si>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</si>
  <si>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</si>
  <si>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</si>
  <si>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</si>
  <si>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</si>
  <si>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</si>
  <si>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</si>
  <si>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</si>
  <si>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</si>
  <si>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</si>
  <si>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</si>
  <si>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</si>
  <si>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</si>
  <si>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</si>
  <si>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</si>
  <si>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</si>
  <si>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</si>
  <si>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</si>
  <si>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</si>
  <si>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</si>
  <si>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</si>
  <si>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</si>
  <si>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</si>
  <si>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</si>
  <si>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</si>
  <si>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</si>
  <si>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</si>
  <si>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</si>
  <si>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</si>
  <si>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</si>
  <si>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</si>
  <si>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</si>
  <si>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</si>
  <si>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</si>
  <si>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</si>
  <si>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</si>
  <si>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</si>
  <si>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</si>
  <si>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</si>
  <si>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</si>
  <si>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</si>
  <si>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</si>
  <si>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</si>
  <si>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</si>
  <si>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</si>
  <si>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</si>
  <si>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</si>
  <si>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</si>
  <si>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</si>
  <si>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</si>
  <si>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</si>
  <si>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</si>
  <si>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</si>
  <si>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</si>
  <si>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</si>
  <si>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</si>
  <si>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</si>
  <si>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</si>
  <si>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</si>
  <si>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</si>
  <si>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</si>
  <si>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</si>
  <si>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</si>
  <si>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</si>
  <si>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</si>
  <si>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</si>
  <si>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</si>
  <si>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</si>
  <si>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</si>
  <si>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</si>
  <si>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</si>
  <si>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</si>
  <si>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</si>
  <si>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</si>
  <si>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</si>
  <si>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</si>
  <si>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</si>
  <si>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</si>
  <si>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</si>
  <si>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</si>
  <si>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</si>
  <si>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</si>
  <si>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</si>
  <si>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</si>
  <si>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</si>
  <si>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</si>
  <si>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</si>
  <si>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</si>
  <si>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</si>
  <si>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</si>
  <si>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</si>
  <si>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</si>
  <si>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</si>
  <si>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</si>
  <si>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</si>
  <si>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</si>
  <si>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</si>
  <si>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</si>
  <si>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</si>
  <si>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</si>
  <si>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</si>
  <si>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</si>
  <si>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</si>
  <si>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</si>
  <si>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</si>
  <si>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</si>
  <si>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</si>
  <si>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</si>
  <si>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</si>
  <si>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</si>
  <si>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</si>
  <si>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</si>
  <si>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</si>
  <si>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</si>
  <si>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</si>
  <si>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</si>
  <si>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</si>
  <si>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</si>
  <si>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</si>
  <si>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</si>
  <si>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</si>
  <si>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</si>
  <si>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</si>
  <si>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</si>
  <si>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</si>
  <si>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</si>
  <si>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</si>
  <si>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</si>
  <si>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</si>
  <si>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</si>
  <si>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</si>
  <si>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</si>
  <si>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</si>
  <si>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</si>
  <si>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</si>
  <si>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</si>
  <si>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</si>
  <si>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</si>
  <si>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</si>
  <si>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</si>
  <si>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</si>
  <si>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</si>
  <si>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</si>
  <si>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</si>
  <si>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</si>
  <si>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</si>
  <si>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</si>
  <si>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</si>
  <si>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</si>
  <si>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</si>
  <si>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</si>
  <si>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</si>
  <si>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</si>
  <si>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</si>
  <si>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</si>
  <si>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</si>
  <si>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</si>
  <si>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</si>
  <si>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</si>
  <si>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</si>
  <si>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</si>
  <si>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</si>
  <si>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</si>
  <si>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</si>
  <si>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</si>
  <si>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</si>
  <si>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</si>
  <si>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</si>
  <si>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</si>
  <si>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</si>
  <si>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</si>
  <si>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</si>
  <si>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</si>
  <si>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</si>
  <si>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</si>
  <si>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</si>
  <si>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</si>
  <si>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</si>
  <si>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</si>
  <si>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</si>
  <si>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</si>
  <si>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</si>
  <si>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</si>
  <si>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</si>
  <si>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</si>
  <si>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</si>
  <si>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</si>
  <si>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</si>
  <si>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</si>
  <si>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</si>
  <si>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</si>
  <si>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</si>
  <si>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</si>
  <si>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</si>
  <si>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</si>
  <si>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</si>
  <si>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</si>
  <si>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</si>
  <si>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</si>
  <si>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</si>
  <si>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</si>
  <si>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</si>
  <si>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</si>
  <si>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</si>
  <si>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</si>
  <si>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</si>
  <si>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</si>
  <si>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</si>
  <si>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</si>
  <si>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</si>
  <si>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</si>
  <si>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</si>
  <si>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</si>
  <si>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</si>
  <si>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</si>
  <si>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</si>
  <si>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</si>
  <si>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</si>
  <si>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</si>
  <si>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</si>
  <si>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</si>
  <si>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</si>
  <si>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</si>
  <si>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</si>
  <si>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</si>
  <si>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</si>
  <si>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</si>
  <si>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</si>
  <si>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</si>
  <si>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</si>
  <si>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</si>
  <si>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</si>
  <si>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</si>
  <si>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</si>
  <si>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</si>
  <si>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</si>
  <si>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</si>
  <si>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</si>
  <si>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</si>
  <si>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</si>
  <si>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</si>
  <si>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</si>
  <si>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</si>
  <si>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</si>
  <si>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</si>
  <si>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</si>
  <si>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</si>
  <si>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</si>
  <si>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</si>
  <si>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</si>
  <si>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</si>
  <si>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</si>
  <si>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</si>
  <si>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</si>
  <si>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</si>
  <si>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</si>
  <si>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</si>
  <si>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</si>
  <si>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</si>
  <si>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</si>
  <si>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</si>
  <si>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</si>
  <si>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</si>
  <si>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</si>
  <si>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</si>
  <si>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</si>
  <si>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</si>
  <si>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</si>
  <si>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</si>
  <si>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</si>
  <si>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</si>
  <si>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</si>
  <si>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</si>
  <si>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</si>
  <si>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</si>
  <si>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</si>
  <si>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</si>
  <si>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</si>
  <si>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</si>
  <si>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</si>
  <si>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</si>
  <si>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</si>
  <si>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</si>
  <si>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</si>
  <si>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</si>
  <si>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</si>
  <si>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</si>
  <si>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</si>
  <si>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</si>
  <si>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</si>
  <si>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</si>
  <si>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</si>
  <si>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</si>
  <si>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</si>
  <si>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</si>
  <si>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</si>
  <si>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</si>
  <si>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</si>
  <si>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</si>
  <si>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</si>
  <si>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</si>
  <si>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</si>
  <si>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</si>
  <si>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</si>
  <si>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</si>
  <si>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</si>
  <si>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</si>
  <si>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</si>
  <si>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</si>
  <si>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</si>
  <si>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</si>
  <si>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</si>
  <si>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</si>
  <si>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</si>
  <si>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</si>
  <si>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</si>
  <si>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</si>
  <si>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</si>
  <si>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</si>
  <si>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</si>
  <si>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</si>
  <si>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</si>
  <si>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</si>
  <si>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</si>
  <si>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</si>
  <si>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</si>
  <si>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</si>
  <si>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</si>
  <si>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</si>
  <si>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</si>
  <si>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</si>
  <si>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</si>
  <si>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</si>
  <si>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</si>
  <si>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</si>
  <si>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</si>
  <si>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</si>
  <si>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</si>
  <si>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</si>
  <si>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</si>
  <si>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</si>
  <si>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</si>
  <si>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</si>
  <si>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</si>
  <si>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</si>
  <si>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</si>
  <si>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</si>
  <si>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</si>
  <si>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</si>
  <si>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</si>
  <si>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</si>
  <si>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</si>
  <si>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</si>
  <si>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</si>
  <si>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</si>
  <si>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</si>
  <si>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</si>
  <si>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</si>
  <si>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</si>
  <si>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</si>
  <si>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</si>
  <si>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</si>
  <si>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</si>
  <si>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</si>
  <si>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</si>
  <si>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</si>
  <si>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</si>
  <si>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</si>
  <si>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</si>
  <si>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</si>
  <si>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</si>
  <si>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</si>
  <si>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</si>
  <si>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</si>
  <si>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</si>
  <si>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</si>
  <si>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</si>
  <si>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</si>
  <si>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</si>
  <si>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</si>
  <si>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</si>
  <si>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</si>
  <si>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</si>
  <si>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</si>
  <si>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</si>
  <si>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</si>
  <si>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</si>
  <si>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</si>
  <si>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</si>
  <si>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</si>
  <si>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</si>
  <si>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</si>
  <si>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</si>
  <si>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</si>
  <si>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</si>
  <si>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</si>
  <si>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</si>
  <si>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</si>
  <si>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</si>
  <si>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</si>
  <si>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</si>
  <si>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</si>
  <si>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</si>
  <si>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</si>
  <si>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</si>
  <si>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</si>
  <si>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</si>
  <si>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</si>
  <si>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</si>
  <si>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</si>
  <si>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</si>
  <si>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</si>
  <si>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</si>
  <si>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</si>
  <si>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</si>
  <si>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</si>
  <si>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</si>
  <si>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</si>
  <si>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</si>
  <si>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</si>
  <si>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</si>
  <si>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</si>
  <si>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</si>
  <si>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</si>
  <si>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</si>
  <si>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</si>
  <si>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</si>
  <si>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</si>
  <si>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</si>
  <si>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</si>
  <si>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</si>
  <si>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</si>
  <si>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</si>
  <si>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</si>
  <si>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</si>
  <si>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</si>
  <si>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</si>
  <si>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</si>
  <si>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</si>
  <si>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</si>
  <si>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</si>
  <si>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</si>
  <si>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</si>
  <si>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</si>
  <si>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</si>
  <si>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</si>
  <si>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</si>
  <si>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</si>
  <si>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</si>
  <si>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</si>
  <si>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</si>
  <si>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</si>
  <si>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</si>
  <si>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</si>
  <si>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</si>
  <si>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</si>
  <si>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</si>
  <si>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</si>
  <si>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</si>
  <si>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</si>
  <si>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</si>
  <si>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</si>
  <si>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</si>
  <si>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</si>
  <si>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</si>
  <si>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</si>
  <si>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</si>
  <si>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</si>
  <si>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</si>
  <si>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</si>
  <si>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</si>
  <si>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</si>
  <si>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</si>
  <si>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</si>
  <si>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</si>
  <si>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</si>
  <si>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</si>
  <si>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</si>
  <si>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</si>
  <si>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</si>
  <si>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</si>
  <si>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</si>
  <si>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</si>
  <si>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</si>
  <si>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</si>
  <si>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</si>
  <si>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</si>
  <si>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</si>
  <si>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</si>
  <si>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</si>
  <si>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</si>
  <si>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</si>
  <si>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</si>
  <si>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</si>
  <si>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</si>
  <si>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</si>
  <si>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</si>
  <si>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</si>
  <si>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</si>
  <si>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</si>
  <si>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</si>
  <si>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</si>
  <si>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</si>
  <si>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</si>
  <si>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</si>
  <si>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</si>
  <si>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</si>
  <si>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</si>
  <si>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</si>
  <si>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</si>
  <si>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</si>
  <si>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</si>
  <si>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</si>
  <si>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</si>
  <si>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</si>
  <si>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</si>
  <si>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</si>
  <si>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</si>
  <si>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</si>
  <si>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</si>
  <si>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</si>
  <si>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</si>
  <si>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</si>
  <si>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</si>
  <si>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</si>
  <si>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</si>
  <si>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</si>
  <si>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</si>
  <si>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</si>
  <si>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</si>
  <si>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</si>
  <si>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</si>
  <si>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</si>
  <si>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</si>
  <si>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</si>
  <si>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</si>
  <si>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</si>
  <si>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</si>
  <si>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</si>
  <si>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</si>
  <si>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</si>
  <si>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</si>
  <si>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</si>
  <si>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</si>
  <si>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</si>
  <si>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</si>
  <si>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</si>
  <si>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</si>
  <si>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</si>
  <si>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</si>
  <si>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</si>
  <si>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</si>
  <si>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</si>
  <si>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</si>
  <si>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</si>
  <si>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</si>
  <si>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</si>
  <si>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</si>
  <si>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</si>
  <si>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</si>
  <si>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</si>
  <si>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</si>
  <si>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</si>
  <si>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</si>
  <si>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</si>
  <si>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</si>
  <si>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</si>
  <si>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</si>
  <si>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</si>
  <si>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</si>
  <si>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</si>
  <si>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</si>
  <si>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</si>
  <si>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</si>
  <si>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</si>
  <si>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</si>
  <si>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</si>
  <si>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</si>
  <si>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</si>
  <si>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</si>
  <si>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</si>
  <si>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</si>
  <si>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</si>
  <si>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</si>
  <si>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</si>
  <si>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</si>
  <si>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</si>
  <si>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</si>
  <si>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</si>
  <si>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</si>
  <si>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</si>
  <si>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</si>
  <si>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</si>
  <si>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</si>
  <si>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</si>
  <si>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</si>
  <si>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</si>
  <si>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</si>
  <si>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</si>
  <si>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</si>
  <si>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</si>
  <si>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</si>
  <si>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</si>
  <si>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</si>
  <si>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</si>
  <si>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</si>
  <si>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</si>
  <si>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</si>
  <si>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</si>
  <si>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</si>
  <si>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</si>
  <si>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</si>
  <si>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</si>
  <si>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</si>
  <si>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</si>
  <si>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</si>
  <si>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</si>
  <si>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</si>
  <si>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</si>
  <si>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</si>
  <si>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</si>
  <si>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</si>
  <si>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</si>
  <si>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</si>
  <si>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</si>
  <si>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</si>
  <si>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</si>
  <si>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</si>
  <si>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</si>
  <si>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</si>
  <si>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</si>
  <si>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</si>
  <si>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</si>
  <si>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</si>
  <si>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</si>
  <si>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</si>
  <si>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</si>
  <si>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</si>
  <si>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</si>
  <si>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</si>
  <si>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</si>
  <si>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</si>
  <si>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</si>
  <si>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</si>
  <si>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</si>
  <si>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</si>
  <si>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</si>
  <si>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</si>
  <si>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</si>
  <si>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</si>
  <si>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</si>
  <si>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</si>
  <si>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</si>
  <si>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</si>
  <si>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</si>
  <si>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</si>
  <si>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</si>
  <si>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</si>
  <si>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</si>
  <si>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</si>
  <si>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</si>
  <si>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</si>
  <si>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</si>
  <si>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</si>
  <si>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</si>
  <si>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</si>
  <si>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</si>
  <si>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</si>
  <si>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</si>
  <si>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</si>
  <si>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</si>
  <si>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</si>
  <si>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</si>
  <si>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</si>
  <si>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</si>
  <si>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</si>
  <si>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</si>
  <si>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</si>
  <si>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</si>
  <si>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</si>
  <si>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</si>
  <si>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</si>
  <si>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</si>
  <si>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</si>
  <si>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</si>
  <si>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</si>
  <si>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</si>
  <si>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</si>
  <si>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</si>
  <si>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</si>
  <si>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</si>
  <si>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</si>
  <si>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</si>
  <si>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</si>
  <si>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</si>
  <si>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</si>
  <si>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</si>
  <si>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</si>
  <si>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</si>
  <si>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</si>
  <si>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</si>
  <si>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</si>
  <si>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</si>
  <si>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</si>
  <si>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</si>
  <si>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</si>
  <si>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</si>
  <si>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</si>
  <si>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</si>
  <si>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</si>
  <si>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</si>
  <si>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</si>
  <si>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</si>
  <si>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</si>
  <si>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</si>
  <si>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</si>
  <si>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</si>
  <si>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</si>
  <si>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</si>
  <si>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</si>
  <si>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</si>
  <si>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</si>
  <si>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</si>
  <si>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</si>
  <si>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</si>
  <si>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</si>
  <si>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</si>
  <si>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</si>
  <si>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</si>
  <si>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</si>
  <si>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</si>
  <si>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</si>
  <si>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</si>
  <si>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</si>
  <si>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</si>
  <si>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</si>
  <si>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</si>
  <si>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</si>
  <si>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</si>
  <si>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</si>
  <si>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</si>
  <si>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</si>
  <si>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</si>
  <si>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</si>
  <si>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</si>
  <si>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</si>
  <si>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</si>
  <si>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</si>
  <si>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</si>
  <si>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</si>
  <si>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</si>
  <si>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</si>
  <si>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</si>
  <si>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</si>
  <si>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</si>
  <si>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</si>
  <si>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</si>
  <si>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</si>
  <si>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</si>
  <si>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</si>
  <si>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</si>
  <si>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</si>
  <si>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</si>
  <si>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</si>
  <si>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</si>
  <si>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</si>
  <si>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</si>
  <si>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</si>
  <si>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</si>
  <si>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</si>
  <si>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</si>
  <si>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</si>
  <si>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</si>
  <si>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</si>
  <si>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</si>
  <si>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</si>
  <si>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</si>
  <si>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</si>
  <si>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</si>
  <si>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</si>
  <si>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</si>
  <si>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</si>
  <si>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</si>
  <si>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</si>
  <si>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</si>
  <si>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</si>
  <si>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</si>
  <si>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</si>
  <si>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</si>
  <si>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</si>
  <si>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</si>
  <si>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</si>
  <si>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</si>
  <si>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</si>
  <si>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</si>
  <si>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</si>
  <si>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</si>
  <si>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</si>
  <si>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</si>
  <si>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</si>
  <si>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</si>
  <si>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</si>
  <si>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</si>
  <si>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</si>
  <si>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</si>
  <si>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</si>
  <si>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</si>
  <si>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</si>
  <si>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</si>
  <si>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</si>
  <si>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</si>
  <si>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</si>
  <si>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</si>
  <si>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</si>
  <si>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</si>
  <si>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</si>
  <si>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</si>
  <si>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</si>
  <si>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</si>
  <si>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</si>
  <si>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</si>
  <si>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</si>
  <si>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</si>
  <si>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</si>
  <si>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</si>
  <si>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</si>
  <si>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</si>
  <si>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</si>
  <si>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</si>
  <si>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</si>
  <si>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</si>
  <si>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</si>
  <si>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</si>
  <si>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</si>
  <si>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</si>
  <si>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</si>
  <si>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</si>
  <si>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</si>
  <si>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</si>
  <si>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</si>
  <si>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</si>
  <si>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</si>
  <si>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</si>
  <si>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</si>
  <si>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</si>
  <si>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</si>
  <si>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</si>
  <si>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</si>
  <si>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</si>
  <si>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</si>
  <si>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</si>
  <si>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</si>
  <si>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</si>
  <si>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</si>
  <si>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</si>
  <si>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</si>
  <si>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</si>
  <si>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</si>
  <si>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</si>
  <si>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</si>
  <si>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</si>
  <si>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</si>
  <si>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</si>
  <si>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</si>
  <si>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</si>
  <si>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</si>
  <si>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</si>
  <si>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</si>
  <si>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</si>
  <si>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</si>
  <si>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</si>
  <si>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</si>
  <si>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</si>
  <si>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</si>
  <si>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</si>
  <si>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</si>
  <si>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</si>
  <si>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</si>
  <si>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</si>
  <si>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</si>
  <si>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</si>
  <si>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</si>
  <si>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</si>
  <si>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</si>
  <si>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</si>
  <si>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</si>
  <si>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</si>
  <si>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</si>
  <si>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</si>
  <si>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</si>
  <si>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</si>
  <si>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</si>
  <si>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</si>
  <si>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</si>
  <si>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</si>
  <si>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</si>
  <si>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</si>
  <si>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</si>
  <si>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</si>
  <si>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</si>
  <si>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</si>
  <si>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</si>
  <si>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</si>
  <si>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</si>
  <si>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</si>
  <si>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</si>
  <si>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</si>
  <si>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</si>
  <si>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</si>
  <si>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</si>
  <si>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</si>
  <si>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</si>
  <si>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</si>
  <si>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</si>
  <si>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</si>
  <si>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</si>
  <si>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</si>
  <si>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</si>
  <si>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</si>
  <si>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</si>
  <si>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</si>
  <si>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</si>
  <si>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</si>
  <si>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</si>
  <si>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</si>
  <si>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</si>
  <si>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</si>
  <si>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</si>
  <si>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</si>
  <si>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</si>
  <si>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</si>
  <si>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</si>
  <si>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</si>
  <si>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</si>
  <si>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</si>
  <si>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</si>
  <si>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</si>
  <si>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</si>
  <si>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</si>
  <si>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</si>
  <si>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</si>
  <si>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</si>
  <si>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</si>
  <si>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</si>
  <si>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</si>
  <si>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</si>
  <si>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</si>
  <si>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</si>
  <si>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</si>
  <si>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</si>
  <si>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</si>
  <si>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</si>
  <si>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</si>
  <si>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</si>
  <si>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</si>
  <si>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</si>
  <si>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</si>
  <si>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</si>
  <si>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</si>
  <si>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</si>
  <si>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</si>
  <si>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</si>
  <si>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</si>
  <si>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</si>
  <si>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</si>
  <si>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</si>
  <si>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</si>
  <si>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</si>
  <si>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</si>
  <si>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</si>
  <si>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</si>
  <si>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</si>
  <si>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</si>
  <si>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</si>
  <si>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</si>
  <si>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</si>
  <si>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</si>
  <si>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</si>
  <si>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</si>
  <si>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</si>
  <si>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</si>
  <si>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</si>
  <si>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</si>
  <si>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</si>
  <si>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</si>
  <si>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</si>
  <si>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</si>
  <si>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</si>
  <si>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</si>
  <si>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</si>
  <si>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</si>
  <si>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</si>
  <si>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</si>
  <si>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</si>
  <si>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</si>
  <si>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</si>
  <si>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</si>
  <si>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</si>
  <si>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</si>
  <si>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</si>
  <si>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</si>
  <si>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</si>
  <si>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</si>
  <si>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</si>
  <si>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</si>
  <si>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</si>
  <si>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</si>
  <si>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</si>
  <si>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</si>
  <si>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</si>
  <si>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</si>
  <si>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</si>
  <si>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</si>
  <si>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</si>
  <si>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</si>
  <si>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</si>
  <si>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</si>
  <si>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</si>
  <si>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</si>
  <si>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</si>
  <si>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</si>
  <si>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</si>
  <si>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</si>
  <si>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</si>
  <si>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</si>
  <si>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</si>
  <si>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</si>
  <si>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</si>
  <si>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</si>
  <si>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</si>
  <si>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</si>
  <si>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</si>
  <si>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</si>
  <si>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</si>
  <si>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</si>
  <si>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</si>
  <si>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</si>
  <si>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</si>
  <si>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</si>
  <si>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</si>
  <si>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</si>
  <si>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</si>
  <si>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</si>
  <si>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</si>
  <si>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</si>
  <si>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</si>
  <si>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</si>
  <si>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</si>
  <si>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</si>
  <si>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</si>
  <si>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</si>
  <si>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</si>
  <si>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</si>
  <si>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</si>
  <si>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</si>
  <si>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</si>
  <si>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</si>
  <si>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</si>
  <si>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</si>
  <si>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</si>
  <si>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</si>
  <si>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</si>
  <si>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</si>
  <si>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</si>
  <si>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</si>
  <si>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</si>
  <si>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</si>
  <si>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</si>
  <si>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</si>
  <si>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</si>
  <si>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</si>
  <si>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</si>
  <si>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</si>
  <si>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</si>
  <si>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</si>
  <si>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</si>
  <si>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</si>
  <si>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</si>
  <si>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</si>
  <si>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</si>
  <si>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</si>
  <si>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</si>
  <si>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</si>
  <si>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</si>
  <si>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</si>
  <si>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</si>
  <si>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</si>
  <si>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</si>
  <si>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</si>
  <si>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</si>
  <si>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</si>
  <si>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</si>
  <si>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</si>
  <si>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</si>
  <si>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</si>
  <si>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</si>
  <si>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</si>
  <si>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</si>
  <si>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</si>
  <si>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</si>
  <si>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</si>
  <si>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</si>
  <si>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</si>
  <si>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</si>
  <si>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</si>
  <si>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</si>
  <si>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</si>
  <si>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</si>
  <si>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</si>
  <si>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</si>
  <si>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</si>
  <si>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</si>
  <si>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</si>
  <si>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</si>
  <si>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</si>
  <si>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</si>
  <si>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</si>
  <si>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</si>
  <si>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</si>
  <si>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</si>
  <si>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</si>
  <si>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</si>
  <si>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</si>
  <si>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</si>
  <si>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</si>
  <si>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</si>
  <si>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</si>
  <si>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</si>
  <si>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</si>
  <si>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</si>
  <si>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</si>
  <si>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</si>
  <si>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</si>
  <si>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</si>
  <si>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</si>
  <si>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</si>
  <si>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</si>
  <si>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</si>
  <si>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</si>
  <si>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</si>
  <si>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</si>
  <si>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</si>
  <si>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</si>
  <si>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</si>
  <si>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</si>
  <si>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</si>
  <si>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</si>
  <si>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</si>
  <si>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</si>
  <si>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</si>
  <si>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</si>
  <si>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</si>
  <si>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</si>
  <si>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</si>
  <si>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</si>
  <si>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</si>
  <si>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</si>
  <si>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</si>
  <si>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</si>
  <si>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</si>
  <si>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</si>
  <si>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</si>
  <si>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</si>
  <si>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</si>
  <si>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</si>
  <si>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</si>
  <si>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</si>
  <si>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</si>
  <si>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</si>
  <si>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</si>
  <si>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</si>
  <si>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</si>
  <si>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</si>
  <si>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</si>
  <si>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</si>
  <si>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</si>
  <si>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</si>
  <si>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</si>
  <si>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</si>
  <si>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</si>
  <si>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</si>
  <si>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</si>
  <si>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</si>
  <si>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</si>
  <si>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</si>
  <si>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</si>
  <si>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</si>
  <si>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</si>
  <si>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</si>
  <si>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</si>
  <si>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</si>
  <si>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</si>
  <si>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</si>
  <si>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</si>
  <si>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</si>
  <si>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</si>
  <si>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</si>
  <si>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</si>
  <si>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</si>
  <si>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</si>
  <si>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</si>
  <si>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</si>
  <si>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</si>
  <si>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</si>
  <si>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</si>
  <si>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</si>
  <si>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</si>
  <si>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</si>
  <si>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</si>
  <si>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</si>
  <si>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</si>
  <si>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</si>
  <si>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</si>
  <si>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</si>
  <si>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</si>
  <si>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</si>
  <si>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</si>
  <si>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</si>
  <si>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</si>
  <si>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</si>
  <si>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</si>
  <si>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</si>
  <si>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</si>
  <si>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</si>
  <si>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</si>
  <si>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</si>
  <si>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</si>
  <si>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</si>
  <si>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</si>
  <si>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</si>
  <si>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</si>
  <si>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</si>
  <si>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</si>
  <si>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</si>
  <si>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</si>
  <si>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</si>
  <si>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</si>
  <si>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</si>
  <si>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</si>
  <si>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</si>
  <si>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</si>
  <si>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</si>
  <si>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</si>
  <si>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</si>
  <si>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</si>
  <si>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</si>
  <si>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</si>
  <si>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</si>
  <si>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</si>
  <si>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</si>
  <si>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</si>
  <si>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</si>
  <si>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</si>
  <si>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</si>
  <si>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</si>
  <si>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</si>
  <si>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</si>
  <si>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</si>
  <si>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</si>
  <si>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</si>
  <si>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</si>
  <si>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</si>
  <si>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</si>
  <si>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</si>
  <si>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</si>
  <si>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</si>
  <si>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</si>
  <si>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</si>
  <si>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</si>
  <si>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</si>
  <si>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</si>
  <si>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</si>
  <si>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</si>
  <si>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</si>
  <si>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</si>
  <si>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</si>
  <si>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</si>
  <si>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</si>
  <si>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</si>
  <si>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</si>
  <si>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</si>
  <si>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</si>
  <si>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</si>
  <si>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</si>
  <si>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</si>
  <si>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</si>
  <si>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</si>
  <si>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</si>
  <si>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</si>
  <si>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</si>
  <si>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</si>
  <si>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</si>
  <si>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</si>
  <si>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</si>
  <si>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</si>
  <si>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</si>
  <si>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</si>
  <si>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</si>
  <si>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</si>
  <si>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</si>
  <si>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</si>
  <si>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</si>
  <si>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</si>
  <si>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</si>
  <si>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</si>
  <si>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</si>
  <si>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</si>
  <si>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</si>
  <si>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</si>
  <si>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</si>
  <si>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</si>
  <si>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</si>
  <si>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</si>
  <si>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</si>
  <si>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</si>
  <si>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</si>
  <si>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</si>
  <si>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</si>
  <si>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</si>
  <si>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</si>
  <si>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</si>
  <si>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</si>
  <si>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</si>
  <si>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</si>
  <si>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</si>
  <si>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</si>
  <si>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</si>
  <si>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</si>
  <si>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</si>
  <si>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</si>
  <si>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</si>
  <si>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</si>
  <si>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</si>
  <si>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</si>
  <si>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</si>
  <si>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</si>
  <si>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</si>
  <si>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</si>
  <si>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</si>
  <si>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</si>
  <si>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</si>
  <si>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</si>
  <si>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</si>
  <si>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</si>
  <si>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</si>
  <si>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</si>
  <si>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</si>
  <si>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</si>
  <si>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</si>
  <si>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</si>
  <si>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</si>
  <si>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</si>
  <si>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</si>
  <si>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</si>
  <si>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</si>
  <si>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</si>
  <si>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</si>
  <si>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</si>
  <si>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</si>
  <si>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</si>
  <si>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</si>
  <si>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</si>
  <si>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</si>
  <si>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</si>
  <si>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</si>
  <si>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</si>
  <si>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</si>
  <si>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</si>
  <si>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</si>
  <si>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</si>
  <si>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</si>
  <si>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</si>
  <si>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</si>
  <si>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</si>
  <si>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</si>
  <si>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</si>
  <si>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</si>
  <si>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</si>
  <si>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</si>
  <si>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</si>
  <si>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</si>
  <si>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</si>
  <si>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</si>
  <si>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</si>
  <si>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</si>
  <si>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</si>
  <si>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</si>
  <si>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</si>
  <si>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</si>
  <si>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</si>
  <si>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</si>
  <si>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</si>
  <si>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</si>
  <si>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</si>
  <si>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</si>
  <si>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</si>
  <si>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</si>
  <si>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</si>
  <si>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</si>
  <si>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</si>
  <si>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</si>
  <si>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</si>
  <si>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</si>
  <si>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</si>
  <si>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</si>
  <si>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</si>
  <si>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</si>
  <si>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</si>
  <si>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</si>
  <si>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</si>
  <si>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</si>
  <si>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</si>
  <si>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</si>
  <si>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</si>
  <si>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</si>
  <si>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</si>
  <si>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</si>
  <si>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</si>
  <si>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</si>
  <si>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</si>
  <si>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</si>
  <si>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</si>
  <si>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</si>
  <si>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</si>
  <si>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</si>
  <si>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</si>
  <si>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</si>
  <si>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</si>
  <si>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</si>
  <si>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</si>
  <si>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</si>
  <si>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</si>
  <si>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</si>
  <si>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</si>
  <si>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</si>
  <si>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</si>
  <si>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</si>
  <si>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</si>
  <si>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</si>
  <si>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</si>
  <si>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</si>
  <si>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</si>
  <si>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</si>
  <si>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</si>
  <si>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</si>
  <si>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</si>
  <si>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</si>
  <si>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</si>
  <si>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</si>
  <si>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</si>
  <si>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</si>
  <si>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</si>
  <si>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</si>
  <si>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</si>
  <si>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</si>
  <si>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</si>
  <si>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</si>
  <si>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</si>
  <si>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</si>
  <si>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</si>
  <si>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</si>
  <si>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</si>
  <si>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</si>
  <si>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</si>
  <si>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</si>
  <si>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</si>
  <si>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</si>
  <si>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</si>
  <si>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</si>
  <si>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</si>
  <si>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</si>
  <si>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</si>
  <si>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</si>
  <si>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</si>
  <si>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</si>
  <si>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</si>
  <si>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</si>
  <si>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</si>
  <si>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</si>
  <si>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</si>
  <si>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</si>
  <si>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</si>
  <si>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</si>
  <si>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</si>
  <si>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</si>
  <si>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</si>
  <si>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</si>
  <si>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</si>
  <si>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</si>
  <si>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</si>
  <si>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</si>
  <si>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</si>
  <si>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</si>
  <si>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</si>
  <si>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</si>
  <si>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</si>
  <si>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</si>
  <si>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</si>
  <si>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</si>
  <si>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</si>
  <si>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</si>
  <si>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</si>
  <si>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</si>
  <si>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</si>
  <si>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</si>
  <si>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</si>
  <si>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</si>
  <si>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</si>
  <si>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</si>
  <si>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</si>
  <si>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</si>
  <si>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</si>
  <si>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</si>
  <si>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</si>
  <si>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</si>
  <si>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</si>
  <si>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</si>
  <si>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</si>
  <si>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</si>
  <si>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</si>
  <si>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</si>
  <si>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</si>
  <si>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</si>
  <si>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</si>
  <si>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</si>
  <si>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</si>
  <si>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</si>
  <si>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</si>
  <si>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</si>
  <si>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</si>
  <si>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</si>
  <si>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</si>
  <si>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</si>
  <si>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</si>
  <si>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</si>
  <si>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</si>
  <si>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</si>
  <si>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</si>
  <si>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</si>
  <si>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</si>
  <si>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</si>
  <si>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</si>
  <si>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</si>
  <si>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</si>
  <si>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</si>
  <si>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</si>
  <si>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</si>
  <si>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</si>
  <si>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</si>
  <si>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</si>
  <si>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</si>
  <si>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</si>
  <si>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</si>
  <si>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</si>
  <si>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</si>
  <si>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</si>
  <si>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</si>
  <si>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</si>
  <si>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</si>
  <si>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</si>
  <si>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</si>
  <si>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</si>
  <si>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</si>
  <si>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</si>
  <si>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</si>
  <si>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</si>
  <si>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</si>
  <si>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</si>
  <si>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</si>
  <si>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</si>
  <si>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</si>
  <si>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</si>
  <si>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</si>
  <si>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</si>
  <si>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</si>
  <si>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</si>
  <si>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</si>
  <si>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</si>
  <si>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</si>
  <si>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</si>
  <si>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</si>
  <si>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</si>
  <si>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</si>
  <si>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</si>
  <si>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</si>
  <si>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</si>
  <si>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</si>
  <si>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</si>
  <si>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</si>
  <si>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</si>
  <si>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</si>
  <si>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</si>
  <si>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</si>
  <si>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</si>
  <si>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</si>
  <si>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</si>
  <si>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</si>
  <si>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</si>
  <si>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</si>
  <si>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</si>
  <si>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</si>
  <si>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</si>
  <si>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</si>
  <si>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</si>
  <si>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</si>
  <si>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</si>
  <si>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</si>
  <si>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</si>
  <si>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</si>
  <si>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</si>
  <si>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</si>
  <si>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</si>
  <si>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</si>
  <si>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</si>
  <si>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</si>
  <si>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</si>
  <si>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</si>
  <si>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</si>
  <si>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</si>
  <si>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</si>
  <si>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</si>
  <si>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</si>
  <si>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</si>
  <si>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</si>
  <si>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</si>
  <si>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</si>
  <si>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</si>
  <si>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</si>
  <si>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</si>
  <si>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</si>
  <si>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</si>
  <si>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</si>
  <si>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</si>
  <si>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</si>
  <si>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</si>
  <si>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</si>
  <si>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</si>
  <si>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</si>
  <si>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</si>
  <si>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</si>
  <si>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</si>
  <si>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</si>
  <si>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</si>
  <si>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</si>
  <si>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</si>
  <si>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</si>
  <si>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</si>
  <si>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</si>
  <si>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</si>
  <si>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</si>
  <si>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</si>
  <si>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</si>
  <si>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</si>
  <si>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</si>
  <si>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</si>
  <si>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</si>
  <si>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</si>
  <si>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</si>
  <si>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</si>
  <si>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</si>
  <si>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</si>
  <si>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</si>
  <si>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</si>
  <si>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</si>
  <si>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</si>
  <si>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</si>
  <si>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</si>
  <si>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</si>
  <si>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</si>
  <si>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</si>
  <si>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</si>
  <si>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</si>
  <si>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</si>
  <si>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</si>
  <si>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</si>
  <si>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</si>
  <si>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</si>
  <si>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</si>
  <si>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</si>
  <si>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</si>
  <si>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</si>
  <si>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</si>
  <si>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</si>
  <si>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</si>
  <si>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</si>
  <si>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</si>
  <si>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</si>
  <si>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</si>
  <si>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</si>
  <si>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</si>
  <si>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</si>
  <si>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</si>
  <si>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</si>
  <si>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</si>
  <si>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</si>
  <si>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</si>
  <si>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</si>
  <si>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</si>
  <si>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</si>
  <si>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</si>
  <si>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</si>
  <si>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</si>
  <si>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</si>
  <si>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</si>
  <si>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</si>
  <si>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</si>
  <si>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</si>
  <si>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</si>
  <si>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</si>
  <si>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</si>
  <si>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</si>
  <si>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</si>
  <si>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</si>
  <si>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</si>
  <si>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</si>
  <si>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</si>
  <si>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</si>
  <si>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</si>
  <si>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</si>
  <si>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</si>
  <si>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</si>
  <si>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</si>
  <si>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</si>
  <si>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</si>
  <si>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</si>
  <si>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</si>
  <si>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</si>
  <si>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</si>
  <si>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</si>
  <si>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</si>
  <si>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</si>
  <si>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</si>
  <si>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</si>
  <si>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</si>
  <si>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</si>
  <si>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</si>
  <si>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</si>
  <si>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</si>
  <si>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</si>
  <si>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</si>
  <si>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</si>
  <si>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</si>
  <si>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</si>
  <si>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</si>
  <si>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</si>
  <si>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</si>
  <si>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</si>
  <si>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</si>
  <si>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</si>
  <si>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</si>
  <si>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</si>
  <si>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</si>
  <si>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</si>
  <si>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</si>
  <si>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</si>
  <si>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</si>
  <si>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</si>
  <si>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</si>
  <si>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</si>
  <si>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</si>
  <si>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</si>
  <si>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</si>
  <si>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</si>
  <si>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</si>
  <si>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</si>
  <si>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</si>
  <si>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</si>
  <si>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</si>
  <si>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</si>
  <si>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</si>
  <si>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</si>
  <si>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</si>
  <si>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</si>
  <si>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</si>
  <si>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</si>
  <si>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</si>
  <si>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</si>
  <si>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</si>
  <si>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</si>
  <si>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</si>
  <si>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</si>
  <si>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</si>
  <si>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</si>
  <si>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</si>
  <si>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</si>
  <si>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</si>
  <si>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</si>
  <si>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</si>
  <si>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</si>
  <si>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</si>
  <si>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</si>
  <si>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</si>
  <si>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</si>
  <si>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</si>
  <si>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</si>
  <si>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</si>
  <si>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</si>
  <si>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</si>
  <si>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</si>
  <si>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</si>
  <si>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</si>
  <si>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</si>
  <si>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</si>
  <si>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</si>
  <si>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</si>
  <si>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</si>
  <si>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</si>
  <si>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</si>
  <si>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</si>
  <si>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</si>
  <si>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</si>
  <si>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</si>
  <si>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</si>
  <si>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</si>
  <si>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</si>
  <si>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</si>
  <si>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</si>
  <si>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</si>
  <si>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</si>
  <si>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</si>
  <si>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</si>
  <si>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</si>
  <si>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</si>
  <si>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</si>
  <si>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</si>
  <si>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</si>
  <si>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</si>
  <si>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</si>
  <si>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</si>
  <si>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</si>
  <si>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</si>
  <si>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</si>
  <si>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</si>
  <si>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</si>
  <si>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</si>
  <si>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</si>
  <si>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</si>
  <si>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</si>
  <si>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</si>
  <si>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</si>
  <si>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</si>
  <si>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</si>
  <si>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</si>
  <si>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</si>
  <si>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</si>
  <si>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</si>
  <si>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</si>
  <si>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</si>
  <si>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</si>
  <si>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</si>
  <si>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</si>
  <si>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</si>
  <si>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</si>
  <si>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</si>
  <si>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</si>
  <si>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</si>
  <si>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</si>
  <si>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</si>
  <si>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</si>
  <si>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</si>
  <si>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</si>
  <si>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</si>
  <si>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</si>
  <si>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</si>
  <si>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</si>
  <si>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</si>
  <si>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</si>
  <si>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</si>
  <si>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</si>
  <si>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</si>
  <si>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</si>
  <si>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</si>
  <si>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</si>
  <si>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</si>
  <si>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</si>
  <si>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</si>
  <si>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</si>
  <si>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</si>
  <si>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</si>
  <si>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</si>
  <si>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</si>
  <si>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</si>
  <si>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</si>
  <si>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</si>
  <si>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</si>
  <si>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</si>
  <si>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</si>
  <si>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</si>
  <si>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</si>
  <si>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</si>
  <si>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</si>
  <si>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</si>
  <si>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</si>
  <si>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</si>
  <si>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</si>
  <si>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</si>
  <si>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</si>
  <si>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</si>
  <si>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</si>
  <si>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</si>
  <si>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</si>
  <si>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</si>
  <si>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</si>
  <si>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</si>
  <si>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</si>
  <si>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</si>
  <si>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</si>
  <si>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</si>
  <si>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</si>
  <si>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</si>
  <si>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</si>
  <si>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</si>
  <si>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</si>
  <si>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</si>
  <si>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</si>
  <si>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</si>
  <si>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</si>
  <si>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</si>
  <si>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</si>
  <si>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</si>
  <si>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</si>
  <si>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</si>
  <si>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</si>
  <si>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</si>
  <si>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</si>
  <si>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</si>
  <si>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</si>
  <si>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</si>
  <si>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</si>
  <si>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</si>
  <si>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</si>
  <si>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</si>
  <si>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</si>
  <si>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</si>
  <si>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</si>
  <si>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</si>
  <si>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</si>
  <si>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</si>
  <si>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</si>
  <si>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</si>
  <si>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</si>
  <si>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</si>
  <si>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</si>
  <si>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</si>
  <si>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</si>
  <si>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</si>
  <si>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</si>
  <si>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</si>
  <si>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</si>
  <si>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</si>
  <si>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</si>
  <si>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</si>
  <si>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</si>
  <si>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</si>
  <si>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</si>
  <si>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</si>
  <si>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</si>
  <si>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</si>
  <si>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</si>
  <si>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</si>
  <si>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</si>
  <si>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</si>
  <si>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</si>
  <si>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</si>
  <si>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</si>
  <si>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</si>
  <si>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</si>
  <si>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</si>
  <si>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</si>
  <si>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</si>
  <si>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</si>
  <si>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</si>
  <si>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</si>
  <si>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</si>
  <si>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</si>
  <si>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</si>
  <si>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</si>
  <si>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</si>
  <si>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</si>
  <si>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</si>
  <si>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</si>
  <si>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</si>
  <si>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</si>
  <si>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</si>
  <si>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</si>
  <si>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</si>
  <si>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</si>
  <si>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</si>
  <si>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</si>
  <si>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</si>
  <si>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</si>
  <si>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</si>
  <si>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</si>
  <si>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</si>
  <si>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</si>
  <si>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</si>
  <si>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</si>
  <si>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</si>
  <si>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</si>
  <si>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</si>
  <si>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</si>
  <si>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</si>
  <si>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</si>
  <si>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</si>
  <si>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</si>
  <si>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</si>
  <si>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</si>
  <si>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</si>
  <si>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</si>
  <si>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</si>
  <si>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</si>
  <si>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</si>
  <si>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</si>
  <si>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</si>
  <si>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</si>
  <si>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</si>
  <si>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</si>
  <si>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</si>
  <si>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</si>
  <si>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</si>
  <si>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</si>
  <si>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</si>
  <si>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</si>
  <si>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</si>
  <si>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</si>
  <si>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</si>
  <si>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</si>
  <si>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</si>
  <si>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</si>
  <si>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</si>
  <si>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</si>
  <si>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</si>
  <si>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</si>
  <si>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</si>
  <si>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</si>
  <si>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</si>
  <si>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</si>
  <si>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</si>
  <si>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</si>
  <si>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</si>
  <si>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</si>
  <si>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</si>
  <si>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</si>
  <si>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</si>
  <si>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</si>
  <si>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</si>
  <si>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</si>
  <si>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</si>
  <si>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</si>
  <si>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</si>
  <si>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</si>
  <si>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</si>
  <si>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</si>
  <si>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</si>
  <si>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</si>
  <si>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</si>
  <si>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</si>
  <si>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</si>
  <si>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</si>
  <si>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</si>
  <si>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</si>
  <si>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</si>
  <si>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</si>
  <si>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</si>
  <si>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</si>
  <si>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</si>
  <si>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</si>
  <si>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</si>
  <si>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</si>
  <si>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</si>
  <si>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</si>
  <si>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</si>
  <si>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</si>
  <si>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</si>
  <si>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</si>
  <si>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</si>
  <si>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</si>
  <si>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</si>
  <si>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</si>
  <si>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</si>
  <si>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</si>
  <si>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</si>
  <si>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</si>
  <si>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</si>
  <si>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</si>
  <si>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</si>
  <si>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</si>
  <si>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</si>
  <si>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</si>
  <si>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</si>
  <si>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</si>
  <si>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</si>
  <si>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</si>
  <si>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</si>
  <si>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</si>
  <si>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</si>
  <si>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</si>
  <si>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</si>
  <si>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</si>
  <si>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</si>
  <si>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</si>
  <si>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</si>
  <si>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</si>
  <si>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</si>
  <si>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</si>
  <si>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</si>
  <si>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</si>
  <si>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</si>
  <si>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</si>
  <si>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</si>
  <si>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</si>
  <si>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</si>
  <si>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</si>
  <si>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</si>
  <si>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</si>
  <si>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</si>
  <si>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</si>
  <si>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</si>
  <si>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</si>
  <si>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</si>
  <si>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</si>
  <si>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</si>
  <si>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</si>
  <si>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</si>
  <si>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</si>
  <si>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</si>
  <si>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</si>
  <si>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</si>
  <si>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</si>
  <si>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</si>
  <si>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</si>
  <si>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</si>
  <si>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</si>
  <si>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</si>
  <si>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</si>
  <si>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</si>
  <si>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</si>
  <si>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</si>
  <si>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</si>
  <si>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</si>
  <si>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</si>
  <si>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</si>
  <si>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</si>
  <si>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</si>
  <si>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</si>
  <si>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</si>
  <si>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</si>
  <si>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</si>
  <si>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</si>
  <si>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</si>
  <si>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</si>
  <si>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</si>
  <si>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</si>
  <si>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</si>
  <si>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</si>
  <si>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</si>
  <si>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</si>
  <si>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</si>
  <si>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</si>
  <si>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</si>
  <si>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</si>
  <si>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</si>
  <si>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</si>
  <si>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</si>
  <si>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</si>
  <si>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</si>
  <si>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</si>
  <si>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</si>
  <si>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</si>
  <si>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</si>
  <si>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</si>
  <si>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</si>
  <si>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</si>
  <si>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</si>
  <si>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</si>
  <si>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</si>
  <si>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</si>
  <si>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</si>
  <si>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</si>
  <si>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</si>
  <si>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</si>
  <si>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</si>
  <si>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</si>
  <si>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</si>
  <si>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</si>
  <si>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</si>
  <si>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</si>
  <si>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</si>
  <si>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</si>
  <si>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</si>
  <si>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</si>
  <si>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</si>
  <si>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</si>
  <si>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</si>
  <si>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</si>
  <si>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</si>
  <si>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</si>
  <si>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</si>
  <si>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</si>
  <si>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</si>
  <si>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</si>
  <si>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</si>
  <si>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</si>
  <si>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</si>
  <si>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</si>
  <si>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</si>
  <si>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</si>
  <si>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</si>
  <si>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</si>
  <si>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</si>
  <si>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</si>
  <si>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</si>
  <si>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</si>
  <si>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</si>
  <si>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</si>
  <si>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</si>
  <si>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</si>
  <si>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</si>
  <si>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</si>
  <si>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</si>
  <si>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</si>
  <si>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</si>
  <si>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</si>
  <si>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</si>
  <si>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</si>
  <si>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</si>
  <si>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</si>
  <si>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</si>
  <si>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</si>
  <si>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</si>
  <si>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</si>
  <si>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</si>
  <si>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</si>
  <si>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</si>
  <si>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</si>
  <si>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</si>
  <si>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</si>
  <si>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</si>
  <si>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</si>
  <si>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</si>
  <si>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</si>
  <si>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</si>
  <si>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</si>
  <si>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</si>
  <si>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</si>
  <si>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</si>
  <si>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</si>
  <si>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</si>
  <si>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</si>
  <si>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</si>
  <si>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</si>
  <si>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</si>
  <si>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</si>
  <si>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</si>
  <si>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</si>
  <si>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</si>
  <si>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</si>
  <si>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</si>
  <si>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</si>
  <si>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</si>
  <si>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</si>
  <si>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</si>
  <si>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</si>
  <si>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</si>
  <si>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</si>
  <si>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</si>
  <si>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</si>
  <si>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</si>
  <si>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</si>
  <si>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</si>
  <si>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</si>
  <si>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</si>
  <si>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</si>
  <si>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</si>
  <si>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</si>
  <si>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</si>
  <si>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</si>
  <si>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</si>
  <si>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</si>
  <si>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</si>
  <si>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</si>
  <si>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</si>
  <si>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</si>
  <si>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</si>
  <si>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</si>
  <si>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</si>
  <si>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</si>
  <si>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</si>
  <si>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</si>
  <si>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</si>
  <si>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</si>
  <si>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</si>
  <si>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</si>
  <si>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</si>
  <si>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</si>
  <si>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</si>
  <si>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</si>
  <si>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</si>
  <si>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</si>
  <si>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</si>
  <si>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</si>
  <si>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</si>
  <si>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</si>
  <si>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</si>
  <si>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</si>
  <si>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</si>
  <si>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</si>
  <si>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</si>
  <si>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</si>
  <si>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</si>
  <si>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</si>
  <si>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</si>
  <si>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</si>
  <si>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</si>
  <si>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</si>
  <si>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</si>
  <si>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</si>
  <si>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</si>
  <si>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</si>
  <si>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</si>
  <si>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</si>
  <si>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</si>
  <si>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</si>
  <si>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</si>
  <si>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</si>
  <si>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</si>
  <si>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</si>
  <si>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</si>
  <si>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</si>
  <si>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</si>
  <si>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</si>
  <si>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</si>
  <si>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</si>
  <si>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</si>
  <si>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</si>
  <si>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</si>
  <si>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</si>
  <si>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</si>
  <si>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</si>
  <si>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</si>
  <si>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</si>
  <si>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</si>
  <si>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</si>
  <si>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</si>
  <si>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</si>
  <si>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</si>
  <si>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</si>
  <si>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</si>
  <si>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</si>
  <si>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</si>
  <si>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</si>
  <si>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</si>
  <si>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</si>
  <si>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</si>
  <si>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</si>
  <si>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</si>
  <si>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</si>
  <si>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</si>
  <si>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</si>
  <si>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</si>
  <si>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</si>
  <si>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</si>
  <si>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</si>
  <si>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</si>
  <si>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</si>
  <si>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</si>
  <si>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</si>
  <si>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</si>
  <si>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</si>
  <si>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</si>
  <si>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</si>
  <si>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</si>
  <si>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</si>
  <si>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</si>
  <si>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</si>
  <si>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</si>
  <si>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</si>
  <si>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</si>
  <si>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</si>
  <si>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</si>
  <si>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</si>
  <si>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</si>
  <si>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</si>
  <si>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</si>
  <si>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</si>
  <si>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</si>
  <si>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</si>
  <si>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</si>
  <si>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</si>
  <si>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</si>
  <si>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</si>
  <si>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</si>
  <si>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</si>
  <si>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</si>
  <si>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</si>
  <si>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</si>
  <si>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</si>
  <si>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</si>
  <si>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</si>
  <si>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</si>
  <si>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</si>
  <si>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</si>
  <si>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</si>
  <si>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</si>
  <si>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</si>
  <si>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</si>
  <si>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</si>
  <si>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</si>
  <si>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</si>
  <si>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</si>
  <si>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</si>
  <si>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</si>
  <si>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</si>
  <si>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</si>
  <si>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</si>
  <si>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</si>
  <si>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</si>
  <si>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</si>
  <si>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</si>
  <si>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</si>
  <si>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</si>
  <si>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</si>
  <si>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</si>
  <si>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</si>
  <si>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</si>
  <si>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</si>
  <si>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</si>
  <si>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</si>
  <si>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</si>
  <si>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</si>
  <si>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</si>
  <si>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</si>
  <si>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</si>
  <si>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</si>
  <si>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</si>
  <si>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</si>
  <si>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</si>
  <si>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</si>
  <si>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</si>
  <si>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</si>
  <si>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</si>
  <si>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</si>
  <si>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</si>
  <si>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</si>
  <si>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</si>
  <si>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</si>
  <si>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</si>
  <si>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</si>
  <si>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</si>
  <si>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</si>
  <si>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</si>
  <si>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</si>
  <si>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</si>
  <si>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</si>
  <si>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</si>
  <si>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</si>
  <si>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</si>
  <si>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</si>
  <si>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</si>
  <si>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</si>
  <si>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</si>
  <si>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</si>
  <si>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</si>
  <si>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</si>
  <si>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</si>
  <si>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</si>
  <si>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</si>
  <si>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</si>
  <si>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</si>
  <si>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</si>
  <si>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</si>
  <si>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</si>
  <si>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</si>
  <si>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</si>
  <si>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</si>
  <si>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</si>
  <si>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</si>
  <si>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</si>
  <si>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</si>
  <si>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</si>
  <si>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</si>
  <si>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</si>
  <si>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</si>
  <si>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</si>
  <si>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</si>
  <si>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</si>
  <si>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</si>
  <si>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</si>
  <si>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</si>
  <si>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</si>
  <si>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</si>
  <si>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</si>
  <si>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</si>
  <si>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</si>
  <si>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</si>
  <si>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</si>
  <si>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</si>
  <si>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</si>
  <si>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</si>
  <si>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</si>
  <si>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</si>
  <si>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</si>
  <si>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</si>
  <si>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</si>
  <si>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</si>
  <si>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</si>
  <si>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</si>
  <si>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</si>
  <si>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</si>
  <si>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</si>
  <si>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</si>
  <si>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</si>
  <si>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</si>
  <si>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</si>
  <si>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</si>
  <si>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</si>
  <si>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</si>
  <si>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</si>
  <si>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</si>
  <si>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</si>
  <si>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</si>
  <si>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</si>
  <si>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</si>
  <si>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</si>
  <si>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</si>
  <si>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</si>
  <si>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</si>
  <si>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</si>
  <si>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</si>
  <si>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</si>
  <si>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</si>
  <si>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</si>
  <si>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</si>
  <si>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</si>
  <si>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</si>
  <si>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</si>
  <si>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</si>
  <si>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</si>
  <si>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</si>
  <si>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</si>
  <si>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</si>
  <si>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</si>
  <si>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</si>
  <si>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</si>
  <si>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</si>
  <si>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</si>
  <si>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</si>
  <si>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</si>
  <si>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</si>
  <si>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</si>
  <si>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</si>
  <si>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</si>
  <si>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</si>
  <si>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</si>
  <si>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</si>
  <si>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</si>
  <si>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</si>
  <si>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</si>
  <si>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</si>
  <si>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</si>
  <si>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</si>
  <si>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</si>
  <si>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</si>
  <si>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</si>
  <si>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</si>
  <si>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</si>
  <si>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</si>
  <si>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</si>
  <si>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</si>
  <si>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</si>
  <si>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</si>
  <si>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</si>
  <si>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</si>
  <si>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</si>
  <si>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</si>
  <si>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</si>
  <si>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</si>
  <si>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</si>
  <si>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</si>
  <si>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</si>
  <si>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</si>
  <si>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</si>
  <si>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</si>
  <si>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</si>
  <si>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</si>
  <si>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</si>
  <si>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</si>
  <si>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</si>
  <si>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</si>
  <si>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</si>
  <si>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</si>
  <si>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</si>
  <si>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</si>
  <si>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</si>
  <si>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</si>
  <si>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</si>
  <si>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</si>
  <si>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</si>
  <si>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</si>
  <si>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</si>
  <si>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</si>
  <si>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</si>
  <si>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</si>
  <si>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</si>
  <si>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</si>
  <si>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</si>
  <si>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</si>
  <si>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</si>
  <si>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</si>
  <si>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</si>
  <si>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</si>
  <si>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</si>
  <si>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</si>
  <si>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</si>
  <si>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</si>
  <si>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</si>
  <si>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</si>
  <si>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</si>
  <si>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</si>
  <si>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</si>
  <si>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</si>
  <si>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</si>
  <si>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</si>
  <si>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</si>
  <si>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</si>
  <si>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</si>
  <si>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</si>
  <si>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</si>
  <si>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</si>
  <si>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</si>
  <si>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</si>
  <si>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</si>
  <si>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</si>
  <si>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</si>
  <si>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</si>
  <si>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</si>
  <si>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</si>
  <si>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</si>
  <si>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</si>
  <si>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</si>
  <si>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</si>
  <si>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</si>
  <si>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</si>
  <si>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</si>
  <si>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</si>
  <si>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</si>
  <si>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</si>
  <si>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</si>
  <si>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</si>
  <si>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</si>
  <si>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</si>
  <si>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</si>
  <si>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</si>
  <si>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</si>
  <si>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</si>
  <si>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</si>
  <si>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</si>
  <si>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</si>
  <si>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</si>
  <si>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</si>
  <si>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</si>
  <si>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</si>
  <si>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</si>
  <si>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</si>
  <si>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</si>
  <si>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</si>
  <si>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</si>
  <si>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</si>
  <si>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</si>
  <si>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</si>
  <si>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</si>
  <si>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</si>
  <si>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</si>
  <si>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</si>
  <si>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</si>
  <si>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</si>
  <si>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</si>
  <si>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</si>
  <si>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</si>
  <si>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</si>
  <si>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</si>
  <si>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</si>
  <si>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</si>
  <si>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</si>
  <si>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</si>
  <si>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</si>
  <si>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</si>
  <si>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</si>
  <si>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</si>
  <si>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</si>
  <si>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</si>
  <si>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</si>
  <si>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</si>
  <si>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</si>
  <si>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</si>
  <si>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</si>
  <si>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</si>
  <si>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</si>
  <si>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</si>
  <si>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</si>
  <si>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</si>
  <si>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</si>
  <si>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</si>
  <si>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</si>
  <si>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</si>
  <si>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</si>
  <si>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</si>
  <si>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</si>
  <si>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</si>
  <si>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</si>
  <si>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</si>
  <si>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</si>
  <si>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</si>
  <si>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</si>
  <si>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</si>
  <si>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</si>
  <si>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</si>
  <si>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</si>
  <si>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</si>
  <si>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</si>
  <si>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</si>
  <si>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</si>
  <si>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</si>
  <si>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</si>
  <si>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</si>
  <si>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</si>
  <si>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</si>
  <si>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</si>
  <si>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</si>
  <si>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</si>
  <si>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</si>
  <si>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</si>
  <si>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</si>
  <si>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</si>
  <si>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</si>
  <si>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</si>
  <si>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</si>
  <si>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</si>
  <si>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</si>
  <si>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</si>
  <si>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</si>
  <si>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</si>
  <si>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</si>
  <si>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</si>
  <si>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</si>
  <si>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</si>
  <si>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</si>
  <si>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</si>
  <si>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</si>
  <si>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</si>
  <si>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</si>
  <si>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</si>
  <si>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</si>
  <si>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</si>
  <si>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</si>
  <si>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</si>
  <si>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</si>
  <si>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</si>
  <si>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</si>
  <si>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</si>
  <si>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</si>
  <si>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</si>
  <si>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</si>
  <si>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</si>
  <si>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</si>
  <si>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</si>
  <si>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</si>
  <si>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</si>
  <si>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</si>
  <si>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</si>
  <si>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</si>
  <si>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</si>
  <si>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</si>
  <si>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</si>
  <si>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</si>
  <si>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</si>
  <si>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</si>
  <si>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</si>
  <si>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</si>
  <si>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</si>
  <si>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</si>
  <si>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</si>
  <si>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</si>
  <si>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</si>
  <si>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</si>
  <si>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</si>
  <si>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</si>
  <si>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</si>
  <si>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</si>
  <si>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</si>
  <si>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</si>
  <si>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</si>
  <si>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</si>
  <si>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</si>
  <si>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</si>
  <si>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</si>
  <si>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</si>
  <si>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</si>
  <si>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</si>
  <si>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</si>
  <si>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</si>
  <si>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</si>
  <si>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</si>
  <si>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</si>
  <si>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</si>
  <si>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</si>
  <si>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</si>
  <si>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</si>
  <si>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</si>
  <si>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</si>
  <si>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</si>
  <si>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</si>
  <si>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</si>
  <si>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</si>
  <si>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</si>
  <si>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</si>
  <si>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</si>
  <si>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</si>
  <si>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</si>
  <si>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</si>
  <si>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</si>
  <si>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</si>
  <si>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</si>
  <si>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</si>
  <si>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</si>
  <si>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</si>
  <si>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</si>
  <si>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</si>
  <si>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</si>
  <si>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</si>
  <si>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</si>
  <si>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</si>
  <si>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</si>
  <si>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</si>
  <si>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</si>
  <si>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</si>
  <si>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</si>
  <si>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</si>
  <si>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</si>
  <si>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</si>
  <si>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</si>
  <si>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</si>
  <si>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</si>
  <si>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</si>
  <si>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</si>
  <si>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</si>
  <si>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</si>
  <si>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</si>
  <si>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</si>
  <si>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</si>
  <si>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</si>
  <si>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</si>
  <si>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</si>
  <si>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</si>
  <si>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</si>
  <si>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</si>
  <si>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</si>
  <si>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</si>
  <si>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</si>
  <si>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</si>
  <si>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</si>
  <si>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</si>
  <si>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</si>
  <si>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</si>
  <si>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</si>
  <si>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</si>
  <si>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</si>
  <si>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</si>
  <si>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</si>
  <si>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</si>
  <si>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</si>
  <si>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</si>
  <si>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</si>
  <si>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</si>
  <si>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</si>
  <si>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</si>
  <si>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</si>
  <si>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</si>
  <si>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</si>
  <si>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</si>
  <si>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</si>
  <si>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</si>
  <si>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</si>
  <si>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</si>
  <si>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</si>
  <si>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</si>
  <si>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</si>
  <si>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</si>
  <si>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</si>
  <si>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</si>
  <si>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</si>
  <si>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</si>
  <si>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</si>
  <si>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</si>
  <si>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</si>
  <si>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</si>
  <si>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</si>
  <si>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</si>
  <si>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</si>
  <si>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</si>
  <si>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</si>
  <si>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</si>
  <si>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</si>
  <si>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</si>
  <si>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</si>
  <si>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</si>
  <si>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</si>
  <si>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</si>
  <si>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</si>
  <si>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</si>
  <si>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</si>
  <si>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</si>
  <si>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</si>
  <si>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</si>
  <si>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</si>
  <si>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</si>
  <si>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</si>
  <si>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</si>
  <si>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</si>
  <si>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</si>
  <si>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</si>
  <si>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</si>
  <si>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</si>
  <si>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</si>
  <si>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</si>
  <si>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</si>
  <si>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</si>
  <si>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</si>
  <si>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</si>
  <si>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</si>
  <si>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</si>
  <si>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</si>
  <si>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</si>
  <si>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</si>
  <si>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</si>
  <si>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</si>
  <si>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</si>
  <si>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</si>
  <si>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</si>
  <si>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</si>
  <si>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</si>
  <si>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</si>
  <si>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</si>
  <si>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</si>
  <si>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</si>
  <si>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</si>
  <si>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</si>
  <si>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</si>
  <si>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</si>
  <si>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</si>
  <si>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</si>
  <si>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</si>
  <si>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</si>
  <si>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</si>
  <si>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</si>
  <si>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</si>
  <si>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</si>
  <si>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</si>
  <si>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</si>
  <si>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</si>
  <si>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</si>
  <si>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</si>
  <si>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</si>
  <si>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</si>
  <si>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</si>
  <si>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</si>
  <si>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</si>
  <si>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</si>
  <si>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</si>
  <si>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</si>
  <si>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</si>
  <si>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</si>
  <si>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</si>
  <si>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</si>
  <si>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</si>
  <si>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</si>
  <si>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</si>
  <si>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</si>
  <si>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</si>
  <si>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</si>
  <si>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</si>
  <si>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</si>
  <si>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</si>
  <si>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</si>
  <si>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</si>
  <si>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</si>
  <si>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</si>
  <si>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</si>
  <si>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</si>
  <si>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</si>
  <si>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</si>
  <si>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</si>
  <si>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</si>
  <si>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</si>
  <si>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</si>
  <si>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</si>
  <si>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</si>
  <si>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</si>
  <si>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</si>
  <si>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</si>
  <si>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</si>
  <si>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</si>
  <si>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</si>
  <si>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</si>
  <si>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</si>
  <si>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</si>
  <si>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</si>
  <si>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</si>
  <si>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</si>
  <si>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</si>
  <si>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</si>
  <si>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</si>
  <si>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</si>
  <si>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</si>
  <si>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</si>
  <si>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</si>
  <si>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</si>
  <si>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</si>
  <si>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</si>
  <si>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</si>
  <si>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</si>
  <si>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</si>
  <si>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</si>
  <si>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</si>
  <si>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</si>
  <si>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</si>
  <si>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</si>
  <si>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</si>
  <si>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</si>
  <si>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</si>
  <si>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</si>
  <si>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</si>
  <si>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</si>
  <si>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</si>
  <si>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</si>
  <si>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</si>
  <si>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</si>
  <si>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</si>
  <si>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</si>
  <si>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</si>
  <si>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</si>
  <si>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</si>
  <si>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</si>
  <si>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</si>
  <si>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</si>
  <si>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</si>
  <si>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</si>
  <si>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</si>
  <si>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</si>
  <si>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</si>
  <si>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</si>
  <si>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</si>
  <si>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</si>
  <si>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</si>
  <si>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</si>
  <si>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</si>
  <si>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</si>
  <si>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</si>
  <si>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</si>
  <si>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</si>
  <si>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</si>
  <si>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</si>
  <si>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</si>
  <si>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</si>
  <si>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</si>
  <si>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</si>
  <si>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</si>
  <si>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</si>
  <si>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</si>
  <si>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</si>
  <si>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</si>
  <si>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</si>
  <si>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</si>
  <si>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</si>
  <si>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</si>
  <si>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</si>
  <si>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</si>
  <si>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</si>
  <si>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</si>
  <si>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</si>
  <si>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</si>
  <si>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</si>
  <si>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</si>
  <si>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</si>
  <si>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</si>
  <si>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</si>
  <si>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</si>
  <si>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</si>
  <si>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</si>
  <si>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</si>
  <si>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</si>
  <si>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</si>
  <si>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</si>
  <si>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</si>
  <si>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</si>
  <si>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</si>
  <si>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</si>
  <si>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</si>
  <si>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</si>
  <si>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</si>
  <si>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</si>
  <si>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</si>
  <si>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</si>
  <si>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</si>
  <si>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</si>
  <si>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</si>
  <si>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</si>
  <si>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</si>
  <si>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</si>
  <si>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</si>
  <si>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</si>
  <si>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</si>
  <si>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</si>
  <si>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</si>
  <si>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</si>
  <si>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</si>
  <si>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</si>
  <si>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</si>
  <si>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</si>
  <si>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</si>
  <si>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</si>
  <si>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</si>
  <si>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</si>
  <si>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</si>
  <si>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</si>
  <si>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</si>
  <si>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</si>
  <si>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</si>
  <si>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</si>
  <si>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</si>
  <si>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</si>
  <si>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</si>
  <si>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</si>
  <si>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</si>
  <si>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</si>
  <si>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</si>
  <si>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</si>
  <si>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</si>
  <si>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</si>
  <si>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</si>
  <si>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</si>
  <si>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</si>
  <si>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</si>
  <si>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</si>
  <si>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</si>
  <si>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</si>
  <si>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</si>
  <si>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</si>
  <si>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</si>
  <si>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</si>
  <si>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</si>
  <si>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</si>
  <si>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</si>
  <si>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</si>
  <si>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</si>
  <si>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</si>
  <si>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</si>
  <si>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</si>
  <si>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</si>
  <si>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</si>
  <si>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</si>
  <si>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</si>
  <si>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</si>
  <si>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</si>
  <si>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</si>
  <si>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</si>
  <si>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</si>
  <si>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</si>
  <si>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</si>
  <si>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</si>
  <si>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</si>
  <si>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</si>
  <si>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</si>
  <si>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</si>
  <si>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</si>
  <si>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</si>
  <si>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</si>
  <si>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</si>
  <si>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</si>
  <si>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</si>
  <si>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</si>
  <si>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</si>
  <si>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</si>
  <si>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</si>
  <si>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</si>
  <si>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</si>
  <si>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</si>
  <si>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</si>
  <si>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</si>
  <si>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</si>
  <si>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</si>
  <si>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</si>
  <si>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</si>
  <si>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</si>
  <si>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</si>
  <si>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</si>
  <si>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</si>
  <si>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</si>
  <si>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</si>
  <si>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</si>
  <si>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</si>
  <si>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</si>
  <si>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</si>
  <si>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</si>
  <si>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</si>
  <si>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</si>
  <si>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</si>
  <si>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</si>
  <si>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</si>
  <si>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</si>
  <si>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</si>
  <si>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</si>
  <si>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</si>
  <si>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</si>
  <si>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</si>
  <si>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</si>
  <si>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</si>
  <si>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</si>
  <si>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</si>
  <si>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</si>
  <si>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</si>
  <si>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</si>
  <si>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</si>
  <si>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</si>
  <si>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</si>
  <si>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</si>
  <si>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</si>
  <si>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</si>
  <si>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</si>
  <si>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</si>
  <si>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</si>
  <si>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</si>
  <si>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</si>
  <si>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</si>
  <si>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</si>
  <si>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</si>
  <si>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</si>
  <si>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</si>
  <si>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</si>
  <si>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</si>
  <si>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</si>
  <si>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</si>
  <si>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</si>
  <si>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</si>
  <si>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</si>
  <si>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</si>
  <si>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</si>
  <si>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</si>
  <si>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</si>
  <si>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</si>
  <si>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</si>
  <si>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</si>
  <si>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</si>
  <si>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</si>
  <si>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</si>
  <si>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</si>
  <si>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</si>
  <si>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</si>
  <si>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</si>
  <si>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</si>
  <si>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</si>
  <si>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</si>
  <si>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</si>
  <si>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</si>
  <si>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</si>
  <si>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</si>
  <si>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</si>
  <si>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</si>
  <si>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</si>
  <si>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</si>
  <si>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</si>
  <si>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</si>
  <si>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</si>
  <si>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</si>
  <si>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</si>
  <si>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</si>
  <si>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</si>
  <si>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</si>
  <si>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</si>
  <si>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</si>
  <si>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</si>
  <si>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</si>
  <si>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</si>
  <si>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</si>
  <si>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</si>
  <si>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</si>
  <si>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</si>
  <si>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</si>
  <si>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</si>
  <si>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</si>
  <si>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</si>
  <si>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</si>
  <si>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</si>
  <si>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</si>
  <si>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</si>
  <si>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</si>
  <si>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</si>
  <si>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</si>
  <si>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</si>
  <si>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</si>
  <si>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</si>
  <si>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</si>
  <si>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</si>
  <si>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</si>
  <si>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</si>
  <si>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</si>
  <si>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</si>
  <si>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</si>
  <si>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</si>
  <si>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</si>
  <si>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</si>
  <si>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</si>
  <si>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</si>
  <si>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</si>
  <si>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</si>
  <si>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</si>
  <si>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</si>
  <si>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</si>
  <si>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</si>
  <si>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</si>
  <si>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</si>
  <si>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</si>
  <si>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</si>
  <si>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</si>
  <si>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</si>
  <si>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</si>
  <si>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</si>
  <si>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</si>
  <si>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</si>
  <si>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</si>
  <si>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</si>
  <si>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</si>
  <si>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</si>
  <si>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</si>
  <si>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</si>
  <si>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</si>
  <si>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</si>
  <si>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</si>
  <si>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</si>
  <si>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</si>
  <si>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</si>
  <si>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</si>
  <si>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</si>
  <si>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</si>
  <si>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</si>
  <si>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</si>
  <si>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</si>
  <si>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</si>
  <si>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</si>
  <si>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</si>
  <si>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</si>
  <si>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</si>
  <si>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</si>
  <si>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</si>
  <si>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</si>
  <si>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</si>
  <si>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</si>
  <si>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</si>
  <si>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</si>
  <si>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</si>
  <si>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</si>
  <si>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</si>
  <si>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</si>
  <si>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</si>
  <si>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</si>
  <si>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</si>
  <si>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</si>
  <si>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</si>
  <si>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</si>
  <si>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</si>
  <si>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</si>
  <si>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</si>
  <si>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</si>
  <si>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</si>
  <si>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</si>
  <si>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</si>
  <si>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</si>
  <si>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</si>
  <si>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</si>
  <si>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</si>
  <si>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</si>
  <si>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</si>
  <si>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</si>
  <si>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</si>
  <si>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</si>
  <si>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</si>
  <si>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</si>
  <si>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</si>
  <si>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</si>
  <si>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</si>
  <si>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</si>
  <si>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</si>
  <si>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</si>
  <si>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</si>
  <si>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</si>
  <si>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</si>
  <si>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</si>
  <si>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</si>
  <si>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</si>
  <si>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</si>
  <si>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</si>
  <si>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</si>
  <si>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</si>
  <si>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</si>
  <si>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</si>
  <si>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</si>
  <si>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</si>
  <si>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</si>
  <si>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</si>
  <si>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</si>
  <si>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</si>
  <si>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</si>
  <si>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</si>
  <si>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</si>
  <si>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</si>
  <si>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</si>
  <si>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</si>
  <si>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</si>
  <si>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</si>
  <si>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</si>
  <si>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</si>
  <si>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</si>
  <si>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</si>
  <si>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</si>
  <si>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</si>
  <si>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</si>
  <si>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</si>
  <si>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</si>
  <si>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</si>
  <si>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</si>
  <si>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</si>
  <si>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</si>
  <si>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</si>
  <si>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</si>
  <si>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</si>
  <si>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</si>
  <si>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</si>
  <si>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</si>
  <si>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</si>
  <si>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</si>
  <si>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</si>
  <si>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</si>
  <si>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</si>
  <si>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</si>
  <si>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</si>
  <si>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</si>
  <si>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</si>
  <si>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</si>
  <si>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</si>
  <si>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</si>
  <si>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</si>
  <si>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</si>
  <si>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</si>
  <si>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</si>
  <si>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</si>
  <si>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</si>
  <si>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</si>
  <si>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</si>
  <si>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</si>
  <si>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</si>
  <si>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</si>
  <si>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</si>
  <si>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</si>
  <si>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</si>
  <si>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</si>
  <si>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</si>
  <si>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</si>
  <si>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</si>
  <si>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</si>
  <si>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</si>
  <si>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</si>
  <si>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</si>
  <si>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</si>
  <si>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</si>
  <si>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</si>
  <si>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</si>
  <si>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</si>
  <si>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</si>
  <si>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</si>
  <si>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</si>
  <si>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</si>
  <si>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</si>
  <si>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</si>
  <si>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</si>
  <si>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</si>
  <si>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</si>
  <si>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</si>
  <si>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</si>
  <si>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</si>
  <si>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</si>
  <si>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</si>
  <si>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</si>
  <si>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</si>
  <si>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</si>
  <si>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</si>
  <si>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</si>
  <si>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</si>
  <si>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</si>
  <si>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</si>
  <si>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</si>
  <si>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</si>
  <si>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</si>
  <si>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</si>
  <si>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</si>
  <si>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</si>
  <si>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</si>
  <si>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</si>
  <si>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</si>
  <si>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</si>
  <si>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</si>
  <si>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</si>
  <si>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</si>
  <si>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</si>
  <si>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</si>
  <si>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</si>
  <si>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</si>
  <si>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</si>
  <si>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</si>
  <si>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</si>
  <si>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</si>
  <si>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</si>
  <si>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</si>
  <si>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</si>
  <si>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</si>
  <si>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</si>
  <si>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</si>
  <si>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</si>
  <si>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</si>
  <si>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</si>
  <si>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</si>
  <si>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</si>
  <si>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</si>
  <si>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</si>
  <si>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</si>
  <si>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</si>
  <si>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</si>
  <si>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</si>
  <si>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</si>
  <si>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</si>
  <si>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</si>
  <si>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</si>
  <si>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</si>
  <si>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</si>
  <si>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</si>
  <si>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</si>
  <si>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</si>
  <si>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</si>
  <si>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</si>
  <si>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</si>
  <si>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</si>
  <si>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</si>
  <si>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</si>
  <si>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</si>
  <si>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</si>
  <si>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</si>
  <si>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</si>
  <si>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</si>
  <si>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</si>
  <si>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</si>
  <si>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</si>
  <si>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</si>
  <si>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</si>
  <si>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</si>
  <si>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</si>
  <si>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</si>
  <si>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</si>
  <si>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</si>
  <si>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</si>
  <si>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</si>
  <si>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</si>
  <si>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</si>
  <si>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</si>
  <si>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</si>
  <si>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</si>
  <si>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</si>
  <si>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</si>
  <si>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</si>
  <si>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</si>
  <si>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</si>
  <si>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</si>
  <si>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</si>
  <si>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</si>
  <si>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</si>
  <si>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</si>
  <si>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</si>
  <si>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</si>
  <si>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</si>
  <si>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</si>
  <si>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</si>
  <si>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</si>
  <si>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</si>
  <si>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</si>
  <si>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</si>
  <si>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</si>
  <si>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</si>
  <si>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</si>
  <si>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</si>
  <si>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</si>
  <si>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</si>
  <si>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</si>
  <si>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</si>
  <si>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</si>
  <si>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</si>
  <si>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</si>
  <si>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</si>
  <si>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</si>
  <si>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</si>
  <si>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</si>
  <si>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</si>
  <si>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</si>
  <si>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</si>
  <si>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</si>
  <si>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</si>
  <si>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</si>
  <si>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</si>
  <si>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</si>
  <si>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</si>
  <si>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</si>
  <si>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</si>
  <si>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</si>
  <si>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</si>
  <si>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</si>
  <si>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</si>
  <si>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</si>
  <si>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</si>
  <si>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</si>
  <si>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</si>
  <si>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</si>
  <si>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</si>
  <si>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</si>
  <si>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</si>
  <si>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</si>
  <si>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</si>
  <si>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</si>
  <si>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</si>
  <si>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</si>
  <si>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</si>
  <si>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</si>
  <si>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</si>
  <si>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</si>
  <si>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</si>
  <si>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</si>
  <si>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</si>
  <si>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</si>
  <si>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</si>
  <si>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</si>
  <si>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</si>
  <si>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</si>
  <si>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</si>
  <si>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</si>
  <si>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</si>
  <si>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</si>
  <si>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</si>
  <si>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</si>
  <si>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</si>
  <si>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</si>
  <si>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</si>
  <si>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</si>
  <si>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</si>
  <si>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</si>
  <si>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</si>
  <si>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</si>
  <si>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</si>
  <si>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</si>
  <si>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</si>
  <si>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</si>
  <si>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</si>
  <si>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</si>
  <si>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</si>
  <si>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</si>
  <si>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</si>
  <si>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</si>
  <si>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</si>
  <si>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</si>
  <si>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</si>
  <si>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</si>
  <si>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</si>
  <si>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</si>
  <si>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</si>
  <si>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</si>
  <si>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</si>
  <si>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</si>
  <si>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</si>
  <si>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</si>
  <si>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</si>
  <si>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</si>
  <si>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</si>
  <si>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</si>
  <si>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</si>
  <si>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</si>
  <si>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</si>
  <si>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</si>
  <si>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</si>
  <si>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</si>
  <si>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</si>
  <si>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</si>
  <si>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</si>
  <si>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</si>
  <si>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</si>
  <si>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</si>
  <si>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</si>
  <si>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</si>
  <si>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</si>
  <si>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</si>
  <si>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</si>
  <si>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</si>
  <si>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</si>
  <si>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</si>
  <si>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</si>
  <si>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</si>
  <si>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</si>
  <si>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</si>
  <si>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</si>
  <si>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</si>
  <si>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</si>
  <si>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</si>
  <si>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</si>
  <si>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</si>
  <si>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</si>
  <si>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</si>
  <si>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</si>
  <si>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</si>
  <si>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</si>
  <si>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</si>
  <si>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</si>
  <si>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</si>
  <si>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</si>
  <si>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</si>
  <si>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</si>
  <si>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</si>
  <si>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</si>
  <si>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</si>
  <si>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</si>
  <si>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</si>
  <si>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</si>
  <si>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</si>
  <si>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</si>
  <si>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</si>
  <si>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</si>
  <si>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</si>
  <si>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</si>
  <si>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</si>
  <si>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</si>
  <si>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</si>
  <si>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</si>
  <si>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</si>
  <si>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</si>
  <si>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</si>
  <si>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</si>
  <si>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</si>
  <si>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</si>
  <si>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</si>
  <si>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</si>
  <si>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</si>
  <si>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</si>
  <si>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</si>
  <si>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</si>
  <si>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</si>
  <si>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</si>
  <si>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</si>
  <si>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</si>
  <si>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</si>
  <si>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</si>
  <si>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</si>
  <si>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</si>
  <si>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</si>
  <si>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</si>
  <si>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</si>
  <si>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</si>
  <si>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</si>
  <si>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</si>
  <si>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</si>
  <si>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</si>
  <si>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</si>
  <si>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</si>
  <si>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</si>
  <si>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</si>
  <si>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</si>
  <si>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</si>
  <si>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</si>
  <si>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</si>
  <si>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</si>
  <si>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</si>
  <si>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</si>
  <si>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</si>
  <si>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</si>
  <si>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</si>
  <si>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</si>
  <si>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</si>
  <si>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</si>
  <si>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</si>
  <si>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</si>
  <si>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</si>
  <si>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</si>
  <si>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</si>
  <si>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</si>
  <si>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</si>
  <si>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</si>
  <si>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</si>
  <si>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</si>
  <si>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</si>
  <si>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</si>
  <si>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</si>
  <si>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</si>
  <si>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</si>
  <si>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</si>
  <si>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</si>
  <si>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</si>
  <si>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</si>
  <si>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</si>
  <si>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</si>
  <si>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</si>
  <si>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</si>
  <si>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</si>
  <si>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</si>
  <si>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</si>
  <si>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</si>
  <si>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</si>
  <si>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</si>
  <si>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</si>
  <si>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</si>
  <si>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</si>
  <si>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</si>
  <si>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</si>
  <si>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</si>
  <si>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</si>
  <si>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</si>
  <si>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</si>
  <si>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</si>
  <si>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</si>
  <si>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</si>
  <si>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</si>
  <si>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</si>
  <si>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</si>
  <si>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</si>
  <si>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</si>
  <si>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</si>
  <si>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</si>
  <si>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</si>
  <si>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</si>
  <si>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</si>
  <si>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</si>
  <si>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</si>
  <si>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</si>
  <si>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</si>
  <si>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</si>
  <si>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</si>
  <si>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</si>
  <si>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</si>
  <si>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</si>
  <si>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</si>
  <si>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</si>
  <si>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</si>
  <si>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</si>
  <si>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</si>
  <si>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</si>
  <si>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</si>
  <si>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</si>
  <si>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</si>
  <si>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</si>
  <si>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</si>
  <si>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</si>
  <si>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</si>
  <si>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</si>
  <si>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</si>
  <si>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</si>
  <si>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</si>
  <si>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</si>
  <si>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</si>
  <si>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</si>
  <si>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</si>
  <si>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</si>
  <si>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</si>
  <si>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</si>
  <si>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</si>
  <si>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</si>
  <si>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</si>
  <si>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</si>
  <si>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</si>
  <si>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</si>
  <si>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</si>
  <si>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</si>
  <si>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</si>
  <si>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</si>
  <si>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</si>
  <si>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</si>
  <si>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</si>
  <si>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</si>
  <si>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</si>
  <si>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</si>
  <si>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</si>
  <si>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</si>
  <si>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</si>
  <si>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</si>
  <si>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</si>
  <si>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</si>
  <si>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</si>
  <si>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</si>
  <si>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</si>
  <si>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</si>
  <si>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</si>
  <si>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</si>
  <si>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</si>
  <si>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</si>
  <si>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</si>
  <si>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</si>
  <si>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</si>
  <si>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</si>
  <si>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</si>
  <si>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</si>
  <si>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</si>
  <si>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</si>
  <si>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</si>
  <si>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</si>
  <si>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</si>
  <si>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</si>
  <si>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</si>
  <si>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</si>
  <si>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</si>
  <si>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</si>
  <si>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</si>
  <si>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</si>
  <si>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</si>
  <si>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</si>
  <si>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</si>
  <si>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</si>
  <si>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</si>
  <si>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</si>
  <si>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</si>
  <si>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</si>
  <si>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</si>
  <si>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</si>
  <si>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</si>
  <si>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</si>
  <si>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</si>
  <si>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</si>
  <si>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</si>
  <si>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</si>
  <si>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</si>
  <si>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</si>
  <si>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</si>
  <si>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</si>
  <si>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</si>
  <si>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</si>
  <si>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</si>
  <si>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</si>
  <si>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</si>
  <si>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</si>
  <si>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</si>
  <si>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</si>
  <si>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</si>
  <si>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</si>
  <si>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</si>
  <si>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</si>
  <si>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</si>
  <si>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</si>
  <si>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</si>
  <si>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</si>
  <si>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</si>
  <si>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</si>
  <si>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</si>
  <si>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</si>
  <si>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</si>
  <si>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</si>
  <si>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</si>
  <si>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</si>
  <si>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</si>
  <si>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</si>
  <si>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</si>
  <si>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</si>
  <si>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</si>
  <si>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</si>
  <si>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</si>
  <si>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</si>
  <si>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</si>
  <si>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</si>
  <si>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</si>
  <si>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</si>
  <si>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</si>
  <si>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</si>
  <si>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</si>
  <si>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</si>
  <si>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</si>
  <si>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</si>
  <si>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</si>
  <si>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</si>
  <si>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</si>
  <si>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</si>
  <si>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</si>
  <si>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</si>
  <si>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</si>
  <si>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</si>
  <si>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</si>
  <si>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</si>
  <si>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</si>
  <si>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</si>
  <si>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</si>
  <si>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</si>
  <si>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</si>
  <si>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</si>
  <si>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</si>
  <si>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</si>
  <si>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</si>
  <si>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</si>
  <si>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</si>
  <si>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</si>
  <si>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</si>
  <si>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</si>
  <si>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</si>
  <si>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</si>
  <si>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</si>
  <si>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</si>
  <si>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</si>
  <si>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</si>
  <si>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</si>
  <si>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</si>
  <si>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</si>
  <si>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</si>
  <si>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</si>
  <si>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</si>
  <si>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</si>
  <si>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</si>
  <si>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</si>
  <si>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</si>
  <si>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</si>
  <si>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</si>
  <si>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</si>
  <si>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</si>
  <si>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</si>
  <si>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</si>
  <si>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</si>
  <si>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</si>
  <si>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</si>
  <si>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</si>
  <si>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</si>
  <si>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</si>
  <si>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</si>
  <si>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</si>
  <si>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</si>
  <si>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</si>
  <si>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</si>
  <si>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</si>
  <si>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</si>
  <si>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</si>
  <si>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</si>
  <si>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</si>
  <si>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</si>
  <si>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</si>
  <si>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</si>
  <si>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</si>
  <si>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</si>
  <si>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</si>
  <si>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</si>
  <si>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</si>
  <si>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</si>
  <si>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</si>
  <si>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</si>
  <si>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</si>
  <si>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</si>
  <si>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</si>
  <si>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</si>
  <si>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</si>
  <si>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</si>
  <si>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</si>
  <si>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</si>
  <si>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</si>
  <si>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</si>
  <si>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</si>
  <si>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</si>
  <si>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</si>
  <si>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</si>
  <si>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</si>
  <si>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</si>
  <si>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</si>
  <si>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</si>
  <si>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</si>
  <si>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</si>
  <si>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</si>
  <si>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</si>
  <si>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</si>
  <si>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</si>
  <si>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</si>
  <si>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</si>
  <si>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</si>
  <si>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</si>
  <si>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</si>
  <si>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</si>
  <si>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</si>
  <si>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</si>
  <si>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</si>
  <si>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</si>
  <si>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</si>
  <si>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</si>
  <si>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</si>
  <si>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</si>
  <si>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</si>
  <si>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</si>
  <si>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</si>
  <si>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</si>
  <si>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</si>
  <si>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</si>
  <si>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</si>
  <si>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</si>
  <si>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</si>
  <si>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</si>
  <si>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</si>
  <si>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</si>
  <si>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</si>
  <si>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</si>
  <si>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</si>
  <si>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</si>
  <si>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</si>
  <si>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</si>
  <si>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</si>
  <si>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</si>
  <si>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</si>
  <si>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</si>
  <si>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</si>
  <si>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</si>
  <si>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</si>
  <si>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</si>
  <si>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</si>
  <si>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</si>
  <si>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</si>
  <si>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</si>
  <si>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</si>
  <si>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</si>
  <si>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</si>
  <si>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</si>
  <si>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</si>
  <si>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</si>
  <si>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</si>
  <si>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</si>
  <si>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</si>
  <si>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</si>
  <si>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</si>
  <si>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</si>
  <si>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</si>
  <si>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</si>
  <si>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</si>
  <si>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</si>
  <si>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</si>
  <si>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</si>
  <si>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</si>
  <si>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</si>
  <si>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</si>
  <si>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</si>
  <si>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</si>
  <si>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</si>
  <si>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</si>
  <si>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</si>
  <si>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</si>
  <si>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</si>
  <si>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</si>
  <si>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</si>
  <si>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</si>
  <si>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</si>
  <si>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</si>
  <si>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</si>
  <si>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</si>
  <si>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</si>
  <si>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</si>
  <si>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</si>
  <si>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</si>
  <si>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</si>
  <si>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</si>
  <si>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</si>
  <si>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</si>
  <si>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</si>
  <si>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</si>
  <si>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</si>
  <si>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</si>
  <si>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</si>
  <si>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</si>
  <si>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</si>
  <si>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</si>
  <si>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</si>
  <si>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</si>
  <si>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</si>
  <si>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</si>
  <si>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</si>
  <si>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</si>
  <si>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</si>
  <si>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</si>
  <si>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</si>
  <si>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</si>
  <si>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</si>
  <si>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</si>
  <si>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</si>
  <si>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</si>
  <si>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</si>
  <si>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</si>
  <si>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</si>
  <si>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</si>
  <si>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</si>
  <si>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</si>
  <si>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</si>
  <si>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</si>
  <si>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</si>
  <si>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</si>
  <si>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</si>
  <si>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</si>
  <si>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</si>
  <si>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</si>
  <si>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</si>
  <si>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</si>
  <si>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</si>
  <si>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</si>
  <si>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</si>
  <si>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</si>
  <si>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</si>
  <si>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</si>
  <si>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</si>
  <si>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</si>
  <si>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</si>
  <si>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</si>
  <si>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</si>
  <si>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</si>
  <si>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</si>
  <si>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</si>
  <si>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</si>
  <si>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</si>
  <si>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</si>
  <si>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</si>
  <si>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</si>
  <si>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</si>
  <si>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</si>
  <si>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</si>
  <si>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</si>
  <si>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</si>
  <si>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</si>
  <si>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</si>
  <si>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</si>
  <si>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</si>
  <si>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</si>
  <si>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</si>
  <si>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</si>
  <si>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</si>
  <si>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</si>
  <si>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</si>
  <si>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</si>
  <si>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</si>
  <si>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</si>
  <si>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</si>
  <si>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</si>
  <si>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</si>
  <si>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</si>
  <si>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</si>
  <si>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</si>
  <si>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</si>
  <si>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</si>
  <si>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</si>
  <si>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</si>
  <si>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</si>
  <si>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</si>
  <si>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</si>
  <si>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</si>
  <si>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</si>
  <si>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</si>
  <si>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</si>
  <si>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</si>
  <si>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</si>
  <si>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</si>
  <si>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</si>
  <si>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</si>
  <si>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</si>
  <si>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</si>
  <si>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</si>
  <si>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</si>
  <si>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</si>
  <si>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</si>
  <si>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</si>
  <si>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</si>
  <si>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</si>
  <si>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</si>
  <si>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</si>
  <si>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</si>
  <si>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</si>
  <si>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</si>
  <si>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</si>
  <si>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</si>
  <si>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</si>
  <si>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</si>
  <si>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</si>
  <si>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</si>
  <si>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</si>
  <si>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</si>
  <si>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</si>
  <si>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</si>
  <si>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</si>
  <si>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</si>
  <si>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</si>
  <si>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</si>
  <si>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</si>
  <si>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</si>
  <si>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</si>
  <si>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</si>
  <si>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</si>
  <si>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</si>
  <si>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</si>
  <si>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</si>
  <si>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</si>
  <si>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</si>
  <si>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</si>
  <si>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</si>
  <si>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</si>
  <si>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</si>
  <si>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</si>
  <si>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</si>
  <si>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</si>
  <si>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</si>
  <si>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</si>
  <si>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</si>
  <si>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</si>
  <si>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</si>
  <si>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</si>
  <si>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</si>
  <si>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</si>
  <si>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</si>
  <si>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</si>
  <si>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</si>
  <si>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</si>
  <si>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</si>
  <si>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</si>
  <si>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</si>
  <si>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</si>
  <si>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</si>
  <si>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</si>
  <si>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</si>
  <si>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</si>
  <si>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</si>
  <si>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</si>
  <si>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</si>
  <si>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</si>
  <si>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</si>
  <si>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</si>
  <si>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</si>
  <si>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</si>
  <si>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</si>
  <si>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</si>
  <si>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</si>
  <si>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</si>
  <si>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</si>
  <si>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</si>
  <si>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</si>
  <si>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</si>
  <si>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</si>
  <si>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</si>
  <si>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</si>
  <si>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</si>
  <si>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</si>
  <si>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</si>
  <si>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</si>
  <si>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</si>
  <si>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</si>
  <si>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</si>
  <si>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</si>
  <si>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</si>
  <si>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</si>
  <si>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</si>
  <si>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</si>
  <si>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</si>
  <si>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</si>
  <si>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</si>
  <si>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</si>
  <si>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</si>
  <si>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</si>
  <si>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</si>
  <si>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</si>
  <si>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</si>
  <si>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</si>
  <si>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</si>
  <si>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</si>
  <si>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</si>
  <si>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</si>
  <si>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</si>
  <si>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</si>
  <si>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</si>
  <si>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</si>
  <si>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</si>
  <si>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</si>
  <si>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</si>
  <si>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</si>
  <si>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</si>
  <si>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</si>
  <si>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</si>
  <si>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</si>
  <si>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</si>
  <si>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</si>
  <si>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</si>
  <si>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</si>
  <si>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</si>
  <si>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</si>
  <si>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</si>
  <si>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</si>
  <si>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</si>
  <si>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</si>
  <si>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</si>
  <si>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</si>
  <si>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</si>
  <si>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</si>
  <si>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</si>
  <si>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</si>
  <si>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</si>
  <si>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</si>
  <si>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</si>
  <si>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</si>
  <si>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</si>
  <si>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</si>
  <si>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</si>
  <si>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</si>
  <si>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</si>
  <si>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</si>
  <si>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</si>
  <si>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</si>
  <si>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</si>
  <si>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</si>
  <si>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</si>
  <si>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</si>
  <si>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</si>
  <si>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</si>
  <si>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</si>
  <si>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</si>
  <si>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</si>
  <si>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</si>
  <si>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</si>
  <si>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</si>
  <si>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</si>
  <si>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</si>
  <si>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</si>
  <si>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</si>
  <si>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</si>
  <si>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</si>
  <si>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</si>
  <si>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</si>
  <si>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</si>
  <si>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</si>
  <si>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</si>
  <si>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</si>
  <si>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</si>
  <si>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</si>
  <si>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</si>
  <si>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</si>
  <si>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</si>
  <si>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</si>
  <si>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</si>
  <si>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</si>
  <si>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</si>
  <si>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</si>
  <si>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</si>
  <si>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</si>
  <si>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</si>
  <si>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</si>
  <si>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</si>
  <si>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</si>
  <si>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</si>
  <si>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</si>
  <si>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</si>
  <si>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</si>
  <si>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</si>
  <si>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</si>
  <si>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</si>
  <si>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</si>
  <si>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</si>
  <si>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</si>
  <si>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</si>
  <si>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</si>
  <si>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</si>
  <si>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</si>
  <si>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</si>
  <si>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</si>
  <si>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</si>
  <si>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</si>
  <si>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</si>
  <si>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</si>
  <si>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</si>
  <si>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</si>
  <si>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</si>
  <si>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</si>
  <si>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</si>
  <si>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</si>
  <si>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</si>
  <si>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</si>
  <si>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</si>
  <si>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</si>
  <si>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</si>
  <si>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</si>
  <si>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</si>
  <si>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</si>
  <si>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</si>
  <si>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</si>
  <si>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</si>
  <si>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</si>
  <si>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</si>
  <si>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</si>
  <si>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</si>
  <si>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</si>
  <si>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</si>
  <si>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</si>
  <si>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</si>
  <si>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</si>
  <si>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</si>
  <si>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</si>
  <si>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</si>
  <si>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</si>
  <si>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</si>
  <si>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</si>
  <si>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</si>
  <si>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</si>
  <si>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</si>
  <si>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</si>
  <si>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</si>
  <si>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</si>
  <si>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</si>
  <si>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</si>
  <si>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</si>
  <si>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</si>
  <si>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</si>
  <si>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</si>
  <si>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</si>
  <si>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</si>
  <si>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</si>
  <si>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</si>
  <si>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</si>
  <si>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</si>
  <si>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</si>
  <si>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</si>
  <si>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</si>
  <si>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</si>
  <si>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</si>
  <si>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</si>
  <si>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</si>
  <si>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</si>
  <si>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</si>
  <si>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</si>
  <si>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</si>
  <si>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</si>
  <si>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</si>
  <si>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</si>
  <si>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</si>
  <si>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</si>
  <si>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</si>
  <si>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</si>
  <si>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</si>
  <si>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</si>
  <si>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</si>
  <si>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</si>
  <si>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</si>
  <si>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</si>
  <si>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</si>
  <si>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</si>
  <si>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</si>
  <si>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</si>
  <si>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</si>
  <si>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</si>
  <si>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</si>
  <si>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</si>
  <si>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</si>
  <si>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</si>
  <si>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</si>
  <si>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</si>
  <si>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</si>
  <si>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</si>
  <si>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</si>
  <si>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</si>
  <si>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</si>
  <si>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</si>
  <si>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</si>
  <si>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</si>
  <si>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</si>
  <si>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</si>
  <si>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</si>
  <si>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</si>
  <si>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</si>
  <si>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</si>
  <si>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</si>
  <si>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</si>
  <si>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</si>
  <si>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</si>
  <si>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</si>
  <si>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</si>
  <si>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</si>
  <si>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</si>
  <si>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</si>
  <si>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</si>
  <si>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</si>
  <si>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</si>
  <si>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</si>
  <si>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</si>
  <si>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</si>
  <si>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</si>
  <si>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</si>
  <si>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</si>
  <si>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</si>
  <si>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</si>
  <si>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</si>
  <si>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</si>
  <si>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</si>
  <si>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</si>
  <si>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</si>
  <si>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</si>
  <si>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</si>
  <si>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</si>
  <si>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</si>
  <si>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</si>
  <si>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</si>
  <si>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</si>
  <si>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</si>
  <si>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</si>
  <si>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</si>
  <si>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</si>
  <si>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</si>
  <si>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</si>
  <si>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</si>
  <si>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</si>
  <si>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</si>
  <si>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</si>
  <si>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</si>
  <si>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</si>
  <si>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</si>
  <si>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</si>
  <si>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</si>
  <si>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</si>
  <si>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</si>
  <si>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</si>
  <si>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</si>
  <si>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</si>
  <si>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</si>
  <si>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</si>
  <si>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</si>
  <si>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</si>
  <si>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</si>
  <si>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</si>
  <si>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</si>
  <si>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</si>
  <si>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</si>
  <si>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</si>
  <si>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</si>
  <si>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</si>
  <si>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</si>
  <si>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</si>
  <si>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</si>
  <si>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</si>
  <si>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</si>
  <si>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</si>
  <si>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</si>
  <si>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</si>
  <si>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</si>
  <si>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</si>
  <si>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</si>
  <si>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</si>
  <si>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</si>
  <si>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</si>
  <si>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</si>
  <si>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</si>
  <si>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</si>
  <si>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</si>
  <si>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</si>
  <si>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</si>
  <si>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</si>
  <si>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</si>
  <si>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</si>
  <si>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</si>
  <si>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</si>
  <si>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</si>
  <si>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</si>
  <si>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</si>
  <si>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</si>
  <si>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</si>
  <si>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</si>
  <si>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</si>
  <si>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</si>
  <si>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</si>
  <si>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</si>
  <si>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</si>
  <si>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</si>
  <si>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</si>
  <si>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</si>
  <si>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</si>
  <si>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</si>
  <si>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</si>
  <si>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</si>
  <si>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</si>
  <si>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</si>
  <si>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</si>
  <si>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</si>
  <si>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</si>
  <si>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</si>
  <si>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</si>
  <si>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</si>
  <si>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</si>
  <si>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</si>
  <si>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</si>
  <si>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</si>
  <si>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</si>
  <si>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</si>
  <si>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</si>
  <si>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</si>
  <si>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</si>
  <si>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</si>
  <si>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</si>
  <si>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</si>
  <si>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</si>
  <si>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</si>
  <si>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</si>
  <si>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</si>
  <si>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</si>
  <si>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</si>
  <si>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</si>
  <si>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</si>
  <si>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</si>
  <si>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</si>
  <si>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</si>
  <si>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</si>
  <si>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</si>
  <si>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</si>
  <si>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</si>
  <si>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</si>
  <si>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</si>
  <si>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</si>
  <si>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</si>
  <si>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</si>
  <si>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</si>
  <si>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</si>
  <si>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</si>
  <si>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</si>
  <si>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</si>
  <si>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</si>
  <si>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</si>
  <si>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</si>
  <si>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</si>
  <si>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</si>
  <si>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</si>
  <si>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</si>
  <si>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</si>
  <si>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</si>
  <si>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</si>
  <si>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</si>
  <si>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</si>
  <si>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</si>
  <si>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</si>
  <si>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</si>
  <si>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</si>
  <si>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</si>
  <si>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</si>
  <si>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</si>
  <si>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</si>
  <si>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</si>
  <si>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</si>
  <si>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</si>
  <si>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</si>
  <si>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</si>
  <si>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</si>
  <si>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</si>
  <si>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</si>
  <si>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</si>
  <si>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</si>
  <si>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</si>
  <si>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</si>
  <si>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</si>
  <si>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</si>
  <si>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</si>
  <si>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</si>
  <si>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</si>
  <si>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</si>
  <si>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</si>
  <si>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</si>
  <si>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</si>
  <si>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</si>
  <si>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</si>
  <si>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</si>
  <si>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</si>
  <si>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</si>
  <si>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</si>
  <si>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</si>
  <si>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</si>
  <si>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</si>
  <si>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</si>
  <si>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</si>
  <si>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</si>
  <si>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</si>
  <si>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</si>
  <si>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</si>
  <si>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</si>
  <si>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</si>
  <si>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</si>
  <si>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</si>
  <si>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</si>
  <si>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</si>
  <si>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</si>
  <si>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</si>
  <si>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</si>
  <si>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</si>
  <si>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</si>
  <si>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</si>
  <si>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</si>
  <si>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</si>
  <si>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</si>
  <si>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</si>
  <si>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</si>
  <si>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</si>
  <si>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</si>
  <si>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</si>
  <si>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</si>
  <si>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</si>
  <si>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</si>
  <si>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</si>
  <si>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</si>
  <si>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</si>
  <si>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</si>
  <si>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</si>
  <si>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</si>
  <si>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</si>
  <si>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</si>
  <si>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</si>
  <si>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</si>
  <si>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</si>
  <si>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</si>
  <si>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</si>
  <si>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</si>
  <si>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</si>
  <si>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</si>
  <si>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</si>
  <si>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</si>
  <si>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</si>
  <si>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</si>
  <si>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</si>
  <si>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</si>
  <si>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</si>
  <si>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</si>
  <si>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</si>
  <si>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</si>
  <si>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</si>
  <si>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</si>
  <si>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</si>
  <si>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</si>
  <si>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</si>
  <si>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</si>
  <si>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</si>
  <si>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</si>
  <si>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</si>
  <si>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</si>
  <si>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</si>
  <si>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</si>
  <si>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</si>
  <si>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</si>
  <si>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</si>
  <si>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</si>
  <si>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</si>
  <si>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</si>
  <si>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</si>
  <si>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</si>
  <si>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</si>
  <si>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</si>
  <si>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</si>
  <si>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</si>
  <si>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</si>
  <si>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</si>
  <si>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</si>
  <si>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</si>
  <si>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</si>
  <si>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</si>
  <si>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</si>
  <si>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</si>
  <si>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</si>
  <si>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</si>
  <si>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</si>
  <si>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</si>
  <si>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</si>
  <si>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</si>
  <si>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</si>
  <si>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</si>
  <si>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</si>
  <si>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</si>
  <si>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</si>
  <si>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</si>
  <si>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</si>
  <si>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</si>
  <si>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</si>
  <si>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</si>
  <si>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</si>
  <si>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</si>
  <si>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</si>
  <si>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</si>
  <si>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</si>
  <si>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</si>
  <si>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</si>
  <si>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</si>
  <si>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</si>
  <si>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</si>
  <si>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</si>
  <si>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</si>
  <si>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</si>
  <si>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</si>
  <si>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</si>
  <si>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</si>
  <si>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</si>
  <si>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</si>
  <si>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</si>
  <si>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</si>
  <si>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</si>
  <si>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</si>
  <si>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</si>
  <si>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</si>
  <si>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</si>
  <si>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</si>
  <si>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</si>
  <si>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</si>
  <si>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</si>
  <si>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</si>
  <si>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</si>
  <si>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</si>
  <si>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</si>
  <si>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</si>
  <si>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</si>
  <si>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</si>
  <si>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</si>
  <si>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</si>
  <si>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</si>
  <si>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</si>
  <si>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</si>
  <si>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</si>
  <si>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</si>
  <si>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</si>
  <si>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</si>
  <si>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</si>
  <si>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</si>
  <si>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</si>
  <si>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</si>
  <si>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</si>
  <si>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</si>
  <si>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</si>
  <si>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</si>
  <si>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</si>
  <si>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</si>
  <si>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</si>
  <si>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</si>
  <si>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</si>
  <si>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</si>
  <si>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</si>
  <si>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</si>
  <si>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</si>
  <si>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</si>
  <si>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</si>
  <si>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</si>
  <si>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</si>
  <si>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</si>
  <si>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</si>
  <si>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</si>
  <si>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</si>
  <si>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</si>
  <si>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</si>
  <si>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</si>
  <si>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</si>
  <si>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</si>
  <si>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</si>
  <si>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</si>
  <si>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</si>
  <si>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</si>
  <si>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</si>
  <si>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</si>
  <si>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</si>
  <si>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</si>
  <si>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</si>
  <si>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</si>
  <si>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</si>
  <si>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</si>
  <si>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</si>
  <si>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</si>
  <si>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</si>
  <si>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</si>
  <si>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</si>
  <si>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</si>
  <si>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</si>
  <si>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</si>
  <si>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</si>
  <si>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</si>
  <si>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</si>
  <si>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</si>
  <si>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</si>
  <si>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</si>
  <si>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</si>
  <si>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</si>
  <si>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</si>
  <si>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</si>
  <si>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</si>
  <si>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</si>
  <si>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</si>
  <si>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</si>
  <si>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</si>
  <si>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</si>
  <si>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</si>
  <si>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</si>
  <si>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</si>
  <si>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</si>
  <si>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</si>
  <si>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</si>
  <si>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</si>
  <si>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</si>
  <si>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</si>
  <si>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</si>
  <si>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</si>
  <si>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</si>
  <si>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</si>
  <si>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</si>
  <si>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</si>
  <si>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</si>
  <si>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</si>
  <si>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</si>
  <si>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</si>
  <si>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</si>
  <si>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</si>
  <si>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</si>
  <si>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</si>
  <si>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</si>
  <si>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</si>
  <si>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</si>
  <si>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</si>
  <si>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</si>
  <si>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</si>
  <si>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</si>
  <si>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</si>
  <si>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</si>
  <si>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</si>
  <si>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</si>
  <si>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</si>
  <si>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</si>
  <si>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</si>
  <si>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</si>
  <si>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</si>
  <si>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</si>
  <si>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</si>
  <si>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</si>
  <si>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</si>
  <si>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</si>
  <si>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</si>
  <si>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</si>
  <si>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</si>
  <si>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</si>
  <si>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</si>
  <si>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</si>
  <si>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</si>
  <si>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</si>
  <si>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</si>
  <si>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</si>
  <si>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</si>
  <si>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</si>
  <si>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</si>
  <si>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</si>
  <si>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</si>
  <si>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</si>
  <si>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</si>
  <si>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</si>
  <si>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</si>
  <si>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</si>
  <si>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</si>
  <si>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</si>
  <si>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</si>
  <si>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</si>
  <si>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</si>
  <si>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</si>
  <si>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</si>
  <si>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</si>
  <si>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</si>
  <si>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</si>
  <si>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</si>
  <si>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</si>
  <si>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</si>
  <si>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</si>
  <si>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</si>
  <si>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</si>
  <si>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</si>
  <si>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</si>
  <si>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</si>
  <si>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</si>
  <si>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</si>
  <si>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</si>
  <si>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</si>
  <si>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</si>
  <si>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</si>
  <si>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</si>
  <si>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</si>
  <si>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</si>
  <si>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</si>
  <si>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</si>
  <si>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</si>
  <si>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</si>
  <si>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</si>
  <si>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</si>
  <si>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</si>
  <si>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</si>
  <si>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</si>
  <si>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</si>
  <si>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</si>
  <si>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</si>
  <si>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</si>
  <si>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</si>
  <si>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</si>
  <si>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</si>
  <si>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</si>
  <si>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</si>
  <si>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</si>
  <si>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</si>
  <si>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</si>
  <si>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</si>
  <si>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</si>
  <si>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</si>
  <si>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</si>
  <si>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</si>
  <si>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</si>
  <si>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</si>
  <si>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</si>
  <si>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</si>
  <si>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</si>
  <si>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</si>
  <si>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</si>
  <si>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</si>
  <si>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</si>
  <si>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</si>
  <si>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</si>
  <si>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</si>
  <si>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</si>
  <si>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</si>
  <si>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</si>
  <si>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</si>
  <si>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</si>
  <si>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</si>
  <si>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</si>
  <si>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</si>
  <si>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</si>
  <si>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</si>
  <si>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</si>
  <si>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</si>
  <si>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</si>
  <si>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</si>
  <si>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</si>
  <si>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</si>
  <si>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</si>
  <si>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</si>
  <si>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</si>
  <si>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</si>
  <si>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</si>
  <si>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</si>
  <si>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</si>
  <si>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</si>
  <si>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</si>
  <si>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</si>
  <si>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</si>
  <si>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</si>
  <si>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</si>
  <si>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</si>
  <si>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</si>
  <si>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</si>
  <si>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</si>
  <si>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</si>
  <si>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</si>
  <si>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</si>
  <si>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</si>
  <si>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</si>
  <si>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</si>
  <si>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</si>
  <si>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</si>
  <si>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</si>
  <si>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</si>
  <si>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</si>
  <si>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</si>
  <si>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</si>
  <si>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</si>
  <si>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</si>
  <si>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</si>
  <si>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</si>
  <si>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</si>
  <si>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</si>
  <si>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</si>
  <si>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</si>
  <si>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</si>
  <si>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</si>
  <si>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</si>
  <si>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</si>
  <si>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</si>
  <si>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</si>
  <si>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</si>
  <si>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</si>
  <si>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</si>
  <si>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</si>
  <si>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</si>
  <si>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</si>
  <si>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</si>
  <si>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</si>
  <si>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</si>
  <si>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</si>
  <si>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</si>
  <si>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</si>
  <si>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</si>
  <si>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</si>
  <si>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</si>
  <si>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</si>
  <si>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</si>
  <si>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</si>
  <si>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</si>
  <si>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</si>
  <si>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</si>
  <si>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</si>
  <si>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</si>
  <si>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</si>
  <si>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</si>
  <si>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</si>
  <si>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</si>
  <si>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</si>
  <si>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</si>
  <si>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</si>
  <si>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</si>
  <si>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</si>
  <si>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</si>
  <si>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</si>
  <si>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</si>
  <si>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</si>
  <si>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</si>
  <si>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</si>
  <si>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</si>
  <si>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</si>
  <si>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</si>
  <si>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</si>
  <si>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</si>
  <si>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</si>
  <si>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</si>
  <si>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</si>
  <si>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</si>
  <si>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</si>
  <si>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</si>
  <si>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</si>
  <si>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</si>
  <si>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</si>
  <si>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</si>
  <si>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</si>
  <si>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</si>
  <si>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</si>
  <si>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</si>
  <si>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</si>
  <si>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</si>
  <si>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</si>
  <si>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</si>
  <si>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</si>
  <si>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</si>
  <si>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</si>
  <si>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</si>
  <si>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</si>
  <si>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</si>
  <si>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</si>
  <si>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</si>
  <si>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</si>
  <si>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</si>
  <si>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</si>
  <si>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</si>
  <si>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</si>
  <si>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</si>
  <si>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</si>
  <si>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</si>
  <si>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</si>
  <si>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</si>
  <si>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</si>
  <si>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</si>
  <si>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</si>
  <si>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</si>
  <si>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</si>
  <si>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</si>
  <si>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</si>
  <si>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</si>
  <si>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</si>
  <si>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</si>
  <si>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</si>
  <si>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</si>
  <si>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</si>
  <si>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</si>
  <si>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</si>
  <si>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</si>
  <si>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</si>
  <si>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</si>
  <si>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</si>
  <si>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</si>
  <si>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</si>
  <si>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</si>
  <si>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</si>
  <si>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</si>
  <si>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</si>
  <si>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</si>
  <si>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</si>
  <si>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</si>
  <si>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</si>
  <si>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</si>
  <si>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</si>
  <si>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</si>
  <si>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</si>
  <si>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</si>
  <si>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</si>
  <si>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</si>
  <si>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</si>
  <si>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</si>
  <si>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</si>
  <si>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</si>
  <si>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</si>
  <si>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</si>
  <si>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</si>
  <si>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</si>
  <si>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</si>
  <si>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</si>
  <si>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</si>
  <si>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</si>
  <si>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</si>
  <si>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</si>
  <si>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</si>
  <si>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</si>
  <si>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</si>
  <si>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</si>
  <si>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</si>
  <si>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</si>
  <si>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</si>
  <si>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</si>
  <si>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</si>
  <si>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</si>
  <si>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</si>
  <si>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</si>
  <si>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</si>
  <si>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</si>
  <si>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</si>
  <si>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</si>
  <si>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</si>
  <si>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</si>
  <si>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</si>
  <si>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</si>
  <si>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</si>
  <si>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</si>
  <si>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</si>
  <si>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</si>
  <si>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</si>
  <si>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</si>
  <si>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</si>
  <si>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</si>
  <si>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</si>
  <si>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</si>
  <si>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</si>
  <si>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</si>
  <si>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</si>
  <si>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</si>
  <si>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</si>
  <si>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</si>
  <si>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</si>
  <si>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</si>
  <si>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</si>
  <si>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</si>
  <si>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</si>
  <si>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</si>
  <si>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</si>
  <si>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</si>
  <si>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</si>
  <si>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</si>
  <si>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</si>
  <si>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</si>
  <si>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</si>
  <si>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</si>
  <si>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</si>
  <si>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</si>
  <si>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</si>
  <si>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</si>
  <si>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</si>
  <si>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</si>
  <si>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</si>
  <si>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</si>
  <si>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</si>
  <si>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</si>
  <si>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</si>
  <si>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</si>
  <si>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</si>
  <si>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</si>
  <si>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</si>
  <si>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</si>
  <si>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</si>
  <si>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</si>
  <si>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</si>
  <si>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</si>
  <si>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</si>
  <si>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</si>
  <si>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</si>
  <si>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</si>
  <si>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</si>
  <si>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</si>
  <si>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</si>
  <si>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</si>
  <si>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</si>
  <si>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</si>
  <si>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</si>
  <si>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</si>
  <si>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</si>
  <si>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</si>
  <si>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</si>
  <si>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</si>
  <si>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</si>
  <si>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</si>
  <si>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</si>
  <si>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</si>
  <si>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</si>
  <si>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</si>
  <si>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</si>
  <si>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</si>
  <si>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</si>
  <si>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</si>
  <si>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</si>
  <si>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</si>
  <si>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</si>
  <si>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</si>
  <si>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</si>
  <si>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</si>
  <si>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</si>
  <si>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</si>
  <si>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</si>
  <si>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</si>
  <si>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</si>
  <si>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</si>
  <si>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</si>
  <si>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</si>
  <si>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</si>
  <si>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</si>
  <si>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</si>
  <si>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</si>
  <si>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</si>
  <si>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</si>
  <si>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</si>
  <si>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</si>
  <si>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</si>
  <si>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</si>
  <si>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</si>
  <si>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</si>
  <si>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</si>
  <si>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</si>
  <si>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</si>
  <si>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</si>
  <si>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</si>
  <si>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</si>
  <si>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</si>
  <si>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</si>
  <si>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</si>
  <si>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</si>
  <si>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</si>
  <si>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</si>
  <si>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</si>
  <si>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</si>
  <si>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</si>
  <si>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</si>
  <si>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</si>
  <si>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</si>
  <si>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</si>
  <si>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</si>
  <si>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</si>
  <si>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</si>
  <si>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</si>
  <si>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</si>
  <si>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</si>
  <si>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</si>
  <si>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</si>
  <si>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</si>
  <si>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</si>
  <si>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</si>
  <si>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</si>
  <si>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</si>
  <si>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</si>
  <si>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</si>
  <si>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</si>
  <si>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</si>
  <si>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</si>
  <si>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</si>
  <si>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</si>
  <si>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</si>
  <si>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</si>
  <si>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</si>
  <si>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</si>
  <si>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</si>
  <si>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</si>
  <si>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</si>
  <si>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</si>
  <si>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</si>
  <si>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</si>
  <si>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</si>
  <si>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</si>
  <si>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</si>
  <si>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</si>
  <si>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</si>
  <si>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</si>
  <si>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</si>
  <si>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</si>
  <si>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</si>
  <si>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</si>
  <si>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</si>
  <si>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</si>
  <si>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</si>
  <si>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</si>
  <si>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</si>
  <si>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</si>
  <si>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</si>
  <si>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</si>
  <si>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</si>
  <si>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</si>
  <si>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</si>
  <si>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</si>
  <si>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</si>
  <si>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</si>
  <si>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</si>
  <si>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</si>
  <si>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</si>
  <si>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</si>
  <si>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</si>
  <si>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</si>
  <si>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</si>
  <si>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</si>
  <si>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</si>
  <si>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</si>
  <si>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</si>
  <si>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</si>
  <si>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</si>
  <si>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</si>
  <si>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</si>
  <si>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</si>
  <si>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</si>
  <si>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</si>
  <si>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</si>
  <si>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</si>
  <si>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</si>
  <si>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</si>
  <si>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</si>
  <si>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</si>
  <si>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</si>
  <si>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</si>
  <si>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</si>
  <si>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</si>
  <si>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</si>
  <si>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</si>
  <si>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</si>
  <si>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</si>
  <si>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</si>
  <si>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</si>
  <si>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</si>
  <si>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</si>
  <si>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</si>
  <si>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</si>
  <si>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</si>
  <si>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</si>
  <si>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</si>
  <si>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</si>
  <si>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</si>
  <si>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</si>
  <si>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</si>
  <si>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</si>
  <si>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</si>
  <si>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</si>
  <si>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</si>
  <si>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</si>
  <si>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</si>
  <si>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</si>
  <si>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</si>
  <si>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</si>
  <si>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</si>
  <si>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</si>
  <si>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</si>
  <si>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</si>
  <si>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</si>
  <si>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</si>
  <si>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</si>
  <si>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</si>
  <si>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</si>
  <si>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</si>
  <si>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</si>
  <si>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</si>
  <si>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</si>
  <si>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</si>
  <si>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</si>
  <si>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</si>
  <si>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</si>
  <si>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</si>
  <si>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</si>
  <si>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</si>
  <si>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</si>
  <si>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</si>
  <si>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</si>
  <si>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</si>
  <si>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</si>
  <si>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</si>
  <si>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</si>
  <si>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</si>
  <si>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</si>
  <si>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</si>
  <si>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</si>
  <si>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</si>
  <si>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</si>
  <si>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</si>
  <si>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</si>
  <si>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</si>
  <si>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</si>
  <si>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</si>
  <si>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</si>
  <si>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</si>
  <si>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</si>
  <si>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</si>
  <si>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</si>
  <si>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</si>
  <si>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</si>
  <si>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</si>
  <si>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</si>
  <si>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</si>
  <si>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</si>
  <si>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</si>
  <si>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</si>
  <si>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</si>
  <si>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</si>
  <si>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</si>
  <si>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</si>
  <si>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</si>
  <si>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</si>
  <si>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</si>
  <si>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</si>
  <si>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</si>
  <si>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</si>
  <si>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</si>
  <si>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</si>
  <si>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</si>
  <si>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</si>
  <si>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</si>
  <si>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</si>
  <si>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</si>
  <si>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</si>
  <si>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</si>
  <si>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</si>
  <si>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</si>
  <si>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</si>
  <si>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</si>
  <si>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</si>
  <si>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</si>
  <si>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</si>
  <si>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</si>
  <si>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</si>
  <si>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</si>
  <si>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</si>
  <si>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</si>
  <si>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</si>
  <si>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</si>
  <si>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</si>
  <si>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</si>
  <si>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</si>
  <si>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</si>
  <si>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</si>
  <si>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</si>
  <si>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</si>
  <si>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</si>
  <si>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</si>
  <si>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</si>
  <si>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</si>
  <si>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</si>
  <si>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</si>
  <si>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</si>
  <si>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</si>
  <si>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</si>
  <si>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</si>
  <si>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</si>
  <si>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</si>
  <si>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</si>
  <si>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</si>
  <si>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</si>
  <si>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</si>
  <si>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</si>
  <si>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</si>
  <si>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</si>
  <si>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</si>
  <si>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</si>
  <si>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</si>
  <si>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</si>
  <si>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</si>
  <si>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</si>
  <si>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</si>
  <si>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</si>
  <si>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</si>
  <si>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</si>
  <si>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</si>
  <si>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</si>
  <si>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</si>
  <si>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</si>
  <si>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</si>
  <si>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</si>
  <si>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</si>
  <si>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</si>
  <si>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</si>
  <si>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</si>
  <si>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</si>
  <si>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</si>
  <si>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</si>
  <si>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</si>
  <si>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</si>
  <si>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</si>
  <si>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</si>
  <si>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</si>
  <si>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</si>
  <si>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</si>
  <si>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</si>
  <si>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</si>
  <si>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</si>
  <si>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</si>
  <si>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</si>
  <si>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</si>
  <si>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</si>
  <si>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</si>
  <si>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</si>
  <si>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</si>
  <si>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</si>
  <si>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</si>
  <si>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</si>
  <si>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</si>
  <si>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</si>
  <si>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</si>
  <si>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</si>
  <si>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</si>
  <si>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</si>
  <si>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</si>
  <si>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</si>
  <si>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</si>
  <si>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</si>
  <si>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</si>
  <si>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</si>
  <si>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</si>
  <si>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</si>
  <si>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</si>
  <si>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</si>
  <si>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</si>
  <si>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</si>
  <si>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</si>
  <si>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</si>
  <si>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</si>
  <si>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</si>
  <si>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</si>
  <si>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</si>
  <si>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</si>
  <si>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</si>
  <si>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</si>
  <si>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</si>
  <si>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</si>
  <si>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</si>
  <si>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</si>
  <si>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</si>
  <si>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</si>
  <si>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</si>
  <si>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</si>
  <si>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</si>
  <si>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</si>
  <si>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</si>
  <si>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</si>
  <si>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</si>
  <si>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</si>
  <si>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</si>
  <si>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</si>
  <si>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</si>
  <si>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</si>
  <si>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</si>
  <si>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</si>
  <si>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</si>
  <si>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</si>
  <si>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</si>
  <si>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</si>
  <si>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</si>
  <si>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</si>
  <si>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</si>
  <si>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</si>
  <si>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</si>
  <si>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</si>
  <si>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</si>
  <si>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</si>
  <si>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</si>
  <si>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</si>
  <si>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</si>
  <si>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</si>
  <si>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</si>
  <si>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</si>
  <si>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</si>
  <si>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</si>
  <si>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</si>
  <si>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</si>
  <si>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</si>
  <si>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</si>
  <si>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</si>
  <si>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</si>
  <si>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</si>
  <si>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</si>
  <si>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</si>
  <si>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</si>
  <si>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</si>
  <si>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</si>
  <si>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</si>
  <si>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</si>
  <si>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</si>
  <si>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</si>
  <si>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</si>
  <si>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</si>
  <si>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</si>
  <si>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</si>
  <si>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</si>
  <si>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</si>
  <si>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</si>
  <si>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</si>
  <si>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</si>
  <si>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</si>
  <si>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</si>
  <si>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</si>
  <si>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</si>
  <si>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</si>
  <si>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</si>
  <si>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</si>
  <si>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</si>
  <si>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</si>
  <si>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</si>
  <si>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</si>
  <si>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</si>
  <si>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</si>
  <si>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</si>
  <si>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</si>
  <si>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</si>
  <si>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</si>
  <si>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</si>
  <si>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</si>
  <si>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</si>
  <si>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</si>
  <si>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</si>
  <si>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</si>
  <si>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</si>
  <si>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</si>
  <si>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</si>
  <si>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</si>
  <si>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</si>
  <si>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</si>
  <si>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</si>
  <si>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</si>
  <si>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</si>
  <si>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</si>
  <si>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</si>
  <si>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</si>
  <si>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</si>
  <si>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</si>
  <si>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</si>
  <si>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</si>
  <si>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</si>
  <si>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</si>
  <si>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</si>
  <si>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</si>
  <si>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</si>
  <si>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</si>
  <si>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</si>
  <si>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</si>
  <si>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</si>
  <si>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</si>
  <si>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</si>
  <si>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</si>
  <si>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</si>
  <si>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</si>
  <si>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</si>
  <si>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</si>
  <si>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</si>
  <si>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</si>
  <si>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</si>
  <si>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</si>
  <si>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</si>
  <si>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</si>
  <si>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</si>
  <si>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</si>
  <si>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</si>
  <si>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</si>
  <si>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</si>
  <si>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</si>
  <si>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</si>
  <si>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</si>
  <si>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</si>
  <si>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</si>
  <si>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</si>
  <si>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</si>
  <si>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</si>
  <si>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</si>
  <si>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</si>
  <si>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</si>
  <si>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</si>
  <si>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</si>
  <si>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</si>
  <si>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</si>
  <si>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</si>
  <si>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</si>
  <si>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</si>
  <si>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</si>
  <si>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</si>
  <si>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</si>
  <si>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</si>
  <si>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</si>
  <si>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</si>
  <si>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</si>
  <si>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</si>
  <si>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</si>
  <si>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</si>
  <si>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</si>
  <si>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</si>
  <si>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</si>
  <si>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</si>
  <si>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</si>
  <si>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</si>
  <si>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</si>
  <si>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</si>
  <si>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</si>
  <si>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</si>
  <si>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</si>
  <si>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</si>
  <si>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</si>
  <si>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</si>
  <si>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</si>
  <si>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</si>
  <si>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</si>
  <si>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</si>
  <si>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</si>
  <si>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</si>
  <si>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</si>
  <si>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</si>
  <si>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</si>
  <si>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</si>
  <si>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</si>
  <si>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</si>
  <si>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</si>
  <si>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</si>
  <si>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</si>
  <si>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</si>
  <si>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</si>
  <si>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</si>
  <si>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</si>
  <si>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</si>
  <si>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</si>
  <si>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</si>
  <si>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</si>
  <si>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</si>
  <si>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</si>
  <si>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</si>
  <si>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</si>
  <si>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</si>
  <si>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</si>
  <si>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</si>
  <si>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</si>
  <si>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</si>
  <si>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</si>
  <si>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</si>
  <si>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</si>
  <si>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</si>
  <si>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</si>
  <si>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</si>
  <si>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</si>
  <si>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</si>
  <si>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</si>
  <si>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</si>
  <si>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</si>
  <si>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</si>
  <si>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</si>
  <si>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</si>
  <si>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</si>
  <si>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</si>
  <si>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</si>
  <si>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</si>
  <si>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</si>
  <si>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</si>
  <si>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</si>
  <si>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</si>
  <si>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</si>
  <si>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</si>
  <si>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</si>
  <si>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</si>
  <si>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</si>
  <si>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</si>
  <si>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</si>
  <si>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</si>
  <si>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</si>
  <si>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</si>
  <si>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</si>
  <si>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</si>
  <si>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</si>
  <si>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</si>
  <si>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</si>
  <si>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</si>
  <si>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</si>
  <si>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</si>
  <si>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</si>
  <si>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</si>
  <si>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</si>
  <si>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</si>
  <si>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</si>
  <si>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</si>
  <si>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</si>
  <si>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</si>
  <si>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</si>
  <si>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</si>
  <si>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</si>
  <si>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</si>
  <si>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</si>
  <si>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</si>
  <si>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</si>
  <si>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</si>
  <si>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</si>
  <si>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</si>
  <si>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</si>
  <si>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</si>
  <si>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</si>
  <si>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</si>
  <si>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</si>
  <si>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</si>
  <si>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</si>
  <si>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</si>
  <si>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</si>
  <si>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</si>
  <si>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</si>
  <si>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</si>
  <si>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</si>
  <si>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</si>
  <si>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</si>
  <si>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</si>
  <si>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</si>
  <si>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</si>
  <si>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</si>
  <si>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</si>
  <si>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</si>
  <si>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</si>
  <si>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</si>
  <si>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</si>
  <si>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</si>
  <si>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</si>
  <si>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</si>
  <si>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</si>
  <si>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</si>
  <si>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</si>
  <si>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</si>
  <si>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</si>
  <si>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</si>
  <si>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</si>
  <si>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</si>
  <si>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</si>
  <si>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</si>
  <si>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</si>
  <si>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</si>
  <si>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</si>
  <si>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</si>
  <si>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</si>
  <si>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</si>
  <si>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</si>
  <si>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</si>
  <si>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</si>
  <si>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</si>
  <si>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</si>
  <si>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</si>
  <si>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</si>
  <si>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</si>
  <si>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</si>
  <si>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</si>
  <si>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</si>
  <si>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</si>
  <si>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</si>
  <si>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</si>
  <si>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</si>
  <si>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</si>
  <si>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</si>
  <si>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</si>
  <si>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</si>
  <si>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</si>
  <si>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</si>
  <si>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</si>
  <si>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</si>
  <si>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</si>
  <si>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</si>
  <si>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</si>
  <si>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</si>
  <si>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</si>
  <si>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</si>
  <si>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</si>
  <si>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</si>
  <si>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</si>
  <si>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</si>
  <si>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</si>
  <si>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</si>
  <si>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</si>
  <si>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</si>
  <si>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</si>
  <si>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</si>
  <si>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</si>
  <si>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</si>
  <si>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</si>
  <si>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</si>
  <si>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</si>
  <si>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</si>
  <si>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</si>
  <si>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</si>
  <si>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</si>
  <si>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</si>
  <si>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</si>
  <si>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</si>
  <si>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</si>
  <si>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</si>
  <si>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</si>
  <si>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</si>
  <si>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</si>
  <si>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</si>
  <si>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</si>
  <si>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</si>
  <si>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</si>
  <si>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</si>
  <si>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</si>
  <si>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</si>
  <si>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</si>
  <si>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</si>
  <si>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</si>
  <si>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</si>
  <si>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</si>
  <si>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</si>
  <si>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</si>
  <si>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</si>
  <si>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</si>
  <si>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</si>
  <si>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</si>
  <si>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</si>
  <si>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</si>
  <si>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</si>
  <si>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</si>
  <si>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</si>
  <si>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</si>
  <si>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</si>
  <si>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</si>
  <si>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</si>
  <si>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</si>
  <si>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</si>
  <si>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</si>
  <si>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</si>
  <si>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</si>
  <si>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</si>
  <si>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</si>
  <si>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</si>
  <si>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</si>
  <si>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</si>
  <si>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</si>
  <si>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</si>
  <si>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</si>
  <si>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</si>
  <si>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</si>
  <si>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</si>
  <si>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</si>
  <si>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</si>
  <si>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</si>
  <si>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</si>
  <si>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</si>
  <si>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</si>
  <si>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</si>
  <si>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</si>
  <si>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</si>
  <si>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</si>
  <si>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</si>
  <si>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</si>
  <si>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</si>
  <si>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</si>
  <si>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</si>
  <si>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</si>
  <si>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</si>
  <si>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</si>
  <si>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</si>
  <si>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</si>
  <si>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</si>
  <si>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</si>
  <si>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</si>
  <si>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</si>
  <si>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</si>
  <si>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</si>
  <si>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</si>
  <si>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</si>
  <si>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</si>
  <si>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</si>
  <si>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</si>
  <si>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</si>
  <si>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</si>
  <si>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</si>
  <si>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</si>
  <si>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</si>
  <si>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</si>
  <si>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</si>
  <si>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</si>
  <si>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</si>
  <si>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</si>
  <si>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</si>
  <si>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</si>
  <si>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</si>
  <si>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</si>
  <si>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</si>
  <si>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</si>
  <si>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</si>
  <si>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</si>
  <si>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</si>
  <si>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</si>
  <si>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</si>
  <si>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</si>
  <si>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</si>
  <si>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</si>
  <si>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</si>
  <si>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</si>
  <si>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</si>
  <si>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</si>
  <si>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</si>
  <si>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</si>
  <si>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</si>
  <si>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</si>
  <si>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</si>
  <si>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</si>
  <si>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</si>
  <si>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</si>
  <si>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</si>
  <si>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</si>
  <si>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</si>
  <si>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</si>
  <si>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</si>
  <si>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</si>
  <si>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</si>
  <si>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</si>
  <si>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</si>
  <si>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</si>
  <si>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</si>
  <si>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</si>
  <si>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</si>
  <si>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</si>
  <si>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</si>
  <si>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</si>
  <si>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</si>
  <si>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</si>
  <si>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</si>
  <si>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</si>
  <si>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</si>
  <si>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</si>
  <si>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</si>
  <si>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</si>
  <si>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</si>
  <si>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</si>
  <si>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</si>
  <si>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</si>
  <si>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</si>
  <si>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</si>
  <si>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</si>
  <si>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</si>
  <si>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</si>
  <si>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</si>
  <si>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</si>
  <si>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</si>
  <si>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</si>
  <si>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</si>
  <si>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</si>
  <si>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</si>
  <si>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</si>
  <si>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</si>
  <si>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</si>
  <si>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</si>
  <si>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</si>
  <si>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</si>
  <si>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</si>
  <si>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</si>
  <si>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</si>
  <si>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</si>
  <si>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</si>
  <si>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</si>
  <si>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</si>
  <si>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</si>
  <si>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</si>
  <si>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</si>
  <si>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</si>
  <si>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</si>
  <si>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</si>
  <si>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</si>
  <si>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</si>
  <si>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</si>
  <si>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</si>
  <si>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</si>
  <si>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</si>
  <si>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</si>
  <si>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</si>
  <si>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</si>
  <si>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</si>
  <si>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</si>
  <si>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</si>
  <si>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</si>
  <si>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</si>
  <si>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</si>
  <si>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</si>
  <si>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</si>
  <si>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</si>
  <si>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</si>
  <si>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</si>
  <si>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</si>
  <si>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</si>
  <si>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</si>
  <si>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</si>
  <si>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</si>
  <si>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</si>
  <si>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</si>
  <si>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</si>
  <si>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</si>
  <si>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</si>
  <si>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</si>
  <si>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</si>
  <si>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</si>
  <si>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</si>
  <si>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</si>
  <si>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</si>
  <si>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</si>
  <si>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</si>
  <si>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</si>
  <si>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</si>
  <si>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</si>
  <si>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</si>
  <si>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</si>
  <si>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</si>
  <si>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</si>
  <si>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</si>
  <si>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</si>
  <si>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</si>
  <si>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</si>
  <si>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</si>
  <si>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</si>
  <si>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</si>
  <si>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</si>
  <si>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</si>
  <si>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</si>
  <si>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</si>
  <si>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</si>
  <si>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</si>
  <si>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</si>
  <si>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</si>
  <si>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</si>
  <si>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</si>
  <si>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</si>
  <si>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</si>
  <si>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</si>
  <si>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</si>
  <si>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</si>
  <si>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</si>
  <si>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</si>
  <si>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</si>
  <si>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</si>
  <si>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</si>
  <si>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</si>
  <si>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</si>
  <si>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</si>
  <si>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</si>
  <si>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</si>
  <si>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</si>
  <si>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</si>
  <si>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</si>
  <si>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</si>
  <si>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</si>
  <si>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</si>
  <si>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</si>
  <si>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</si>
  <si>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</si>
  <si>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</si>
  <si>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</si>
  <si>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</si>
  <si>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</si>
  <si>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</si>
  <si>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</si>
  <si>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</si>
  <si>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</si>
  <si>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</si>
  <si>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</si>
  <si>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</si>
  <si>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</si>
  <si>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</si>
  <si>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</si>
  <si>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</si>
  <si>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</si>
  <si>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</si>
  <si>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</si>
  <si>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</si>
  <si>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</si>
  <si>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</si>
  <si>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</si>
  <si>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</si>
  <si>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</si>
  <si>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</si>
  <si>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</si>
  <si>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</si>
  <si>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</si>
  <si>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</si>
  <si>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</si>
  <si>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</si>
  <si>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</si>
  <si>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</si>
  <si>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</si>
  <si>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</si>
  <si>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</si>
  <si>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</si>
  <si>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</si>
  <si>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</si>
  <si>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</si>
  <si>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</si>
  <si>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</si>
  <si>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</si>
  <si>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</si>
  <si>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</si>
  <si>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</si>
  <si>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</si>
  <si>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</si>
  <si>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</si>
  <si>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</si>
  <si>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</si>
  <si>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</si>
  <si>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</si>
  <si>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</si>
  <si>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</si>
  <si>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</si>
  <si>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</si>
  <si>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</si>
  <si>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</si>
  <si>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</si>
  <si>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</si>
  <si>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</si>
  <si>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</si>
  <si>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</si>
  <si>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</si>
  <si>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</si>
  <si>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</si>
  <si>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</si>
  <si>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</si>
  <si>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</si>
  <si>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</si>
  <si>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</si>
  <si>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</si>
  <si>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</si>
  <si>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</si>
  <si>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</si>
  <si>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</si>
  <si>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</si>
  <si>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</si>
  <si>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</si>
  <si>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</si>
  <si>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</si>
  <si>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</si>
  <si>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</si>
  <si>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</si>
  <si>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</si>
  <si>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</si>
  <si>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</si>
  <si>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</si>
  <si>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</si>
  <si>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</si>
  <si>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</si>
  <si>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</si>
  <si>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</si>
  <si>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</si>
  <si>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</si>
  <si>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</si>
  <si>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</si>
  <si>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</si>
  <si>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</si>
  <si>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</si>
  <si>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</si>
  <si>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</si>
  <si>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</si>
  <si>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</si>
  <si>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</si>
  <si>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</si>
  <si>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</si>
  <si>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</si>
  <si>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</si>
  <si>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</si>
  <si>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</si>
  <si>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</si>
  <si>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</si>
  <si>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</si>
  <si>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</si>
  <si>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</si>
  <si>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</si>
  <si>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</si>
  <si>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</si>
  <si>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</si>
  <si>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</si>
  <si>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</si>
  <si>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</si>
  <si>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</si>
  <si>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</si>
  <si>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</si>
  <si>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</si>
  <si>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</si>
  <si>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</si>
  <si>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</si>
  <si>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</si>
  <si>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</si>
  <si>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</si>
  <si>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</si>
  <si>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</si>
  <si>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</si>
  <si>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</si>
  <si>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</si>
  <si>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</si>
  <si>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</si>
  <si>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</si>
  <si>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</si>
  <si>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</si>
  <si>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</si>
  <si>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</si>
  <si>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</si>
  <si>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</si>
  <si>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</si>
  <si>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</si>
  <si>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</si>
  <si>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</si>
  <si>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</si>
  <si>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</si>
  <si>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</si>
  <si>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</si>
  <si>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</si>
  <si>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</si>
  <si>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</si>
  <si>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</si>
  <si>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</si>
  <si>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</si>
  <si>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</si>
  <si>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</si>
  <si>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</si>
  <si>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</si>
  <si>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</si>
  <si>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</si>
  <si>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</si>
  <si>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</si>
  <si>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</si>
  <si>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</si>
  <si>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</si>
  <si>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</si>
  <si>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</si>
  <si>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</si>
  <si>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</si>
  <si>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</si>
  <si>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</si>
  <si>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</si>
  <si>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</si>
  <si>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</si>
  <si>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</si>
  <si>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</si>
  <si>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</si>
  <si>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</si>
  <si>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</si>
  <si>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</si>
  <si>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</si>
  <si>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</si>
  <si>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</si>
  <si>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</si>
  <si>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</si>
  <si>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</si>
  <si>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</si>
  <si>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</si>
  <si>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</si>
  <si>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</si>
  <si>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</si>
  <si>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</si>
  <si>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</si>
  <si>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</si>
  <si>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</si>
  <si>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</si>
  <si>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</si>
  <si>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</si>
  <si>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</si>
  <si>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</si>
  <si>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</si>
  <si>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</si>
  <si>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</si>
  <si>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</si>
  <si>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</si>
  <si>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</si>
  <si>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</si>
  <si>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</si>
  <si>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</si>
  <si>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</si>
  <si>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</si>
  <si>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</si>
  <si>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</si>
  <si>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</si>
  <si>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</si>
  <si>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</si>
  <si>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</si>
  <si>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</si>
  <si>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</si>
  <si>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</si>
  <si>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</si>
  <si>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</si>
  <si>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</si>
  <si>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</si>
  <si>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</si>
  <si>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</si>
  <si>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</si>
  <si>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</si>
  <si>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</si>
  <si>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</si>
  <si>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</si>
  <si>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</si>
  <si>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</si>
  <si>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</si>
  <si>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</si>
  <si>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</si>
  <si>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</si>
  <si>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</si>
  <si>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</si>
  <si>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</si>
  <si>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</si>
  <si>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</si>
  <si>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</si>
  <si>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</si>
  <si>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</si>
  <si>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</si>
  <si>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</si>
  <si>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</si>
  <si>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</si>
  <si>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</si>
  <si>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</si>
  <si>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</si>
  <si>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</si>
  <si>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</si>
  <si>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</si>
  <si>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</si>
  <si>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</si>
  <si>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</si>
  <si>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</si>
  <si>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</si>
  <si>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</si>
  <si>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</si>
  <si>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</si>
  <si>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</si>
  <si>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</si>
  <si>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</si>
  <si>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</si>
  <si>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</si>
  <si>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</si>
  <si>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</si>
  <si>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</si>
  <si>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</si>
  <si>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</si>
  <si>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</si>
  <si>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</si>
  <si>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</si>
  <si>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</si>
  <si>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</si>
  <si>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</si>
  <si>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</si>
  <si>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</si>
  <si>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</si>
  <si>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</si>
  <si>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</si>
  <si>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</si>
  <si>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</si>
  <si>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</si>
  <si>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</si>
  <si>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</si>
  <si>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</si>
  <si>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</si>
  <si>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</si>
  <si>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</si>
  <si>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</si>
  <si>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</si>
  <si>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</si>
  <si>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</si>
  <si>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</si>
  <si>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</si>
  <si>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</si>
  <si>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</si>
  <si>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</si>
  <si>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</si>
  <si>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</si>
  <si>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</si>
  <si>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</si>
  <si>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</si>
  <si>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</si>
  <si>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</si>
  <si>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</si>
  <si>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</si>
  <si>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</si>
  <si>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</si>
  <si>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</si>
  <si>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</si>
  <si>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</si>
  <si>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</si>
  <si>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</si>
  <si>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</si>
  <si>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</si>
  <si>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</si>
  <si>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</si>
  <si>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</si>
  <si>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</si>
  <si>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</si>
  <si>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</si>
  <si>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</si>
  <si>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</si>
  <si>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</si>
  <si>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</si>
  <si>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</si>
  <si>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</si>
  <si>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</si>
  <si>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</si>
  <si>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</si>
  <si>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</si>
  <si>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</si>
  <si>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</si>
  <si>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</si>
  <si>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</si>
  <si>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</si>
  <si>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</si>
  <si>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</si>
  <si>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</si>
  <si>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</si>
  <si>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</si>
  <si>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</si>
  <si>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</si>
  <si>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</si>
  <si>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</si>
  <si>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</si>
  <si>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</si>
  <si>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</si>
  <si>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</si>
  <si>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</si>
  <si>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</si>
  <si>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</si>
  <si>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</si>
  <si>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</si>
  <si>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</si>
  <si>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</si>
  <si>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</si>
  <si>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</si>
  <si>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</si>
  <si>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</si>
  <si>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</si>
  <si>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</si>
  <si>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</si>
  <si>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</si>
  <si>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</si>
  <si>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</si>
  <si>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</si>
  <si>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</si>
  <si>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</si>
  <si>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</si>
  <si>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</si>
  <si>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</si>
  <si>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</si>
  <si>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</si>
  <si>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</si>
  <si>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</si>
  <si>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</si>
  <si>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</si>
  <si>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</si>
  <si>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</si>
  <si>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</si>
  <si>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</si>
  <si>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</si>
  <si>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</si>
  <si>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</si>
  <si>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</si>
  <si>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</si>
  <si>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</si>
  <si>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</si>
  <si>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</si>
  <si>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</si>
  <si>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</si>
  <si>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</si>
  <si>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</si>
  <si>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</si>
  <si>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</si>
  <si>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</si>
  <si>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</si>
  <si>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</si>
  <si>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</si>
  <si>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</si>
  <si>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</si>
  <si>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</si>
  <si>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</si>
  <si>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</si>
  <si>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</si>
  <si>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</si>
  <si>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</si>
  <si>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</si>
  <si>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</si>
  <si>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</si>
  <si>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</si>
  <si>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</si>
  <si>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</si>
  <si>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</si>
  <si>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</si>
  <si>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</si>
  <si>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</si>
  <si>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</si>
  <si>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</si>
  <si>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</si>
  <si>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</si>
  <si>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</si>
  <si>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</si>
  <si>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</si>
  <si>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</si>
  <si>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</si>
  <si>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</si>
  <si>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</si>
  <si>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</si>
  <si>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</si>
  <si>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</si>
  <si>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</si>
  <si>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</si>
  <si>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</si>
  <si>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</si>
  <si>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</si>
  <si>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</si>
  <si>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</si>
  <si>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</si>
  <si>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</si>
  <si>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</si>
  <si>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</si>
  <si>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</si>
  <si>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</si>
  <si>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</si>
  <si>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</si>
  <si>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</si>
  <si>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</si>
  <si>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</si>
  <si>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</si>
  <si>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</si>
  <si>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</si>
  <si>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</si>
  <si>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</si>
  <si>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</si>
  <si>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</si>
  <si>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</si>
  <si>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</si>
  <si>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</si>
  <si>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</si>
  <si>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</si>
  <si>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</si>
  <si>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</si>
  <si>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</si>
  <si>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</si>
  <si>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</si>
  <si>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</si>
  <si>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</si>
  <si>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</si>
  <si>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</si>
  <si>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</si>
  <si>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</si>
  <si>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</si>
  <si>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</si>
  <si>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</si>
  <si>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</si>
  <si>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</si>
  <si>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</si>
  <si>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</si>
  <si>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</si>
  <si>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</si>
  <si>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</si>
  <si>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</si>
  <si>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</si>
  <si>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</si>
  <si>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</si>
  <si>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</si>
  <si>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</si>
  <si>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</si>
  <si>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</si>
  <si>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</si>
  <si>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</si>
  <si>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</si>
  <si>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</si>
  <si>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</si>
  <si>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</si>
  <si>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</si>
  <si>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</si>
  <si>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</si>
  <si>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</si>
  <si>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</si>
  <si>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</si>
  <si>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</si>
  <si>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</si>
  <si>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</si>
  <si>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</si>
  <si>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</si>
  <si>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</si>
  <si>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</si>
  <si>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</si>
  <si>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</si>
  <si>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</si>
  <si>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</si>
  <si>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</si>
  <si>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</si>
  <si>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</si>
  <si>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</si>
  <si>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</si>
  <si>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</si>
  <si>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</si>
  <si>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</si>
  <si>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</si>
  <si>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</si>
  <si>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</si>
  <si>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</si>
  <si>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</si>
  <si>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</si>
  <si>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</si>
  <si>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</si>
  <si>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</si>
  <si>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</si>
  <si>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</si>
  <si>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</si>
  <si>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</si>
  <si>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</si>
  <si>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</si>
  <si>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</si>
  <si>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</si>
  <si>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</si>
  <si>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</si>
  <si>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</si>
  <si>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</si>
  <si>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</si>
  <si>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</si>
  <si>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</si>
  <si>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</si>
  <si>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</si>
  <si>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</si>
  <si>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</si>
  <si>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</si>
  <si>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</si>
  <si>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</si>
  <si>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</si>
  <si>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</si>
  <si>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</si>
  <si>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</si>
  <si>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</si>
  <si>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</si>
  <si>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</si>
  <si>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</si>
  <si>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</si>
  <si>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</si>
  <si>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</si>
  <si>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</si>
  <si>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</si>
  <si>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</si>
  <si>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</si>
  <si>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</si>
  <si>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</si>
  <si>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</si>
  <si>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</si>
  <si>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</si>
  <si>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</si>
  <si>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</si>
  <si>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</si>
  <si>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</si>
  <si>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</si>
  <si>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</si>
  <si>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</si>
  <si>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</si>
  <si>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</si>
  <si>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</si>
  <si>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</si>
  <si>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</si>
  <si>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</si>
  <si>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</si>
  <si>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</si>
  <si>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</si>
  <si>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</si>
  <si>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</si>
  <si>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</si>
  <si>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</si>
  <si>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</si>
  <si>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</si>
  <si>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</si>
  <si>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</si>
  <si>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</si>
  <si>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</si>
  <si>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</si>
  <si>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</si>
  <si>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</si>
  <si>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</si>
  <si>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</si>
  <si>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</si>
  <si>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</si>
  <si>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</si>
  <si>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</si>
  <si>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</si>
  <si>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</si>
  <si>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</si>
  <si>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</si>
  <si>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</si>
  <si>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</si>
  <si>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</si>
  <si>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</si>
  <si>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</si>
  <si>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</si>
  <si>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</si>
  <si>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</si>
  <si>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</si>
  <si>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</si>
  <si>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</si>
  <si>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</si>
  <si>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</si>
  <si>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</si>
  <si>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</si>
  <si>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</si>
  <si>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</si>
  <si>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</si>
  <si>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</si>
  <si>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</si>
  <si>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</si>
  <si>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</si>
  <si>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</si>
  <si>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</si>
  <si>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</si>
  <si>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</si>
  <si>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</si>
  <si>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</si>
  <si>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</si>
  <si>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</si>
  <si>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</si>
  <si>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</si>
  <si>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</si>
  <si>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</si>
  <si>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</si>
  <si>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</si>
  <si>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</si>
  <si>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</si>
  <si>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</si>
  <si>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</si>
  <si>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</si>
  <si>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</si>
  <si>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</si>
  <si>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</si>
  <si>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</si>
  <si>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</si>
  <si>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</si>
  <si>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</si>
  <si>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</si>
  <si>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</si>
  <si>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</si>
  <si>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</si>
  <si>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</si>
  <si>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</si>
  <si>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</si>
  <si>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</si>
  <si>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</si>
  <si>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</si>
  <si>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</si>
  <si>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</si>
  <si>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</si>
  <si>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</si>
  <si>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</si>
  <si>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</si>
  <si>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</si>
  <si>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</si>
  <si>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</si>
  <si>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</si>
  <si>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</si>
  <si>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</si>
  <si>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</si>
  <si>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</si>
  <si>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</si>
  <si>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</si>
  <si>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</si>
  <si>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</si>
  <si>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</si>
  <si>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</si>
  <si>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</si>
  <si>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</si>
  <si>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</si>
  <si>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</si>
  <si>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</si>
  <si>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</si>
  <si>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</si>
  <si>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</si>
  <si>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</si>
  <si>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</si>
  <si>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</si>
  <si>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</si>
  <si>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</si>
  <si>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</si>
  <si>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</si>
  <si>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</si>
  <si>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</si>
  <si>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</si>
  <si>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</si>
  <si>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</si>
  <si>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</si>
  <si>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</si>
  <si>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</si>
  <si>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</si>
  <si>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</si>
  <si>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</si>
  <si>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</si>
  <si>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</si>
  <si>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</si>
  <si>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</si>
  <si>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</si>
  <si>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</si>
  <si>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</si>
  <si>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</si>
  <si>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</si>
  <si>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</si>
  <si>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</si>
  <si>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</si>
  <si>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</si>
  <si>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</si>
  <si>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</si>
  <si>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</si>
  <si>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</si>
  <si>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</si>
  <si>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</si>
  <si>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</si>
  <si>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</si>
  <si>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</si>
  <si>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</si>
  <si>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</si>
  <si>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</si>
  <si>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</si>
  <si>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</si>
  <si>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</si>
  <si>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</si>
  <si>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</si>
  <si>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</si>
  <si>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</si>
  <si>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</si>
  <si>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</si>
  <si>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</si>
  <si>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</si>
  <si>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</si>
  <si>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</si>
  <si>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</si>
  <si>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</si>
  <si>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</si>
  <si>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</si>
  <si>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</si>
  <si>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</si>
  <si>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</si>
  <si>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</si>
  <si>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</si>
  <si>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</si>
  <si>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</si>
  <si>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</si>
  <si>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</si>
  <si>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</si>
  <si>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</si>
  <si>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</si>
  <si>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</si>
  <si>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</si>
  <si>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</si>
  <si>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</si>
  <si>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</si>
  <si>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</si>
  <si>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</si>
  <si>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</si>
  <si>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</si>
  <si>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</si>
  <si>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</si>
  <si>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</si>
  <si>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</si>
  <si>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</si>
  <si>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</si>
  <si>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</si>
  <si>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</si>
  <si>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</si>
  <si>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</si>
  <si>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</si>
  <si>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</si>
  <si>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</si>
  <si>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</si>
  <si>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</si>
  <si>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</si>
  <si>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</si>
  <si>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</si>
  <si>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</si>
  <si>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</si>
  <si>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</si>
  <si>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</si>
  <si>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</si>
  <si>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</si>
  <si>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</si>
  <si>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</si>
  <si>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</si>
  <si>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</si>
  <si>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</si>
  <si>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</si>
  <si>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</si>
  <si>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</si>
  <si>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</si>
  <si>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</si>
  <si>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</si>
  <si>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</si>
  <si>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</si>
  <si>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</si>
  <si>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</si>
  <si>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</si>
  <si>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</si>
  <si>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</si>
  <si>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</si>
  <si>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</si>
  <si>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</si>
  <si>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</si>
  <si>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</si>
  <si>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</si>
  <si>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</si>
  <si>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</si>
  <si>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</si>
  <si>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</si>
  <si>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</si>
  <si>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</si>
  <si>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</si>
  <si>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</si>
  <si>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</si>
  <si>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</si>
  <si>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</si>
  <si>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</si>
  <si>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</si>
  <si>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</si>
  <si>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</si>
  <si>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</si>
  <si>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</si>
  <si>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</si>
  <si>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</si>
  <si>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</si>
  <si>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</si>
  <si>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</si>
  <si>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</si>
  <si>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</si>
  <si>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</si>
  <si>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</si>
  <si>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</si>
  <si>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</si>
  <si>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</si>
  <si>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</si>
  <si>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</si>
  <si>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</si>
  <si>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</si>
  <si>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</si>
  <si>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</si>
  <si>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</si>
  <si>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</si>
  <si>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</si>
  <si>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</si>
  <si>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</si>
  <si>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</si>
  <si>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</si>
  <si>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</si>
  <si>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</si>
  <si>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</si>
  <si>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</si>
  <si>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</si>
  <si>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</si>
  <si>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</si>
  <si>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</si>
  <si>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</si>
  <si>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</si>
  <si>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</si>
  <si>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</si>
  <si>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</si>
  <si>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</si>
  <si>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</si>
  <si>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</si>
  <si>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</si>
  <si>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</si>
  <si>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</si>
  <si>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</si>
  <si>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</si>
  <si>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</si>
  <si>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</si>
  <si>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</si>
  <si>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</si>
  <si>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</si>
  <si>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</si>
  <si>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</si>
  <si>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</si>
  <si>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</si>
  <si>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</si>
  <si>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</si>
  <si>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</si>
  <si>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</si>
  <si>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</si>
  <si>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</si>
  <si>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</si>
  <si>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</si>
  <si>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</si>
  <si>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</si>
  <si>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</si>
  <si>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</si>
  <si>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</si>
  <si>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</si>
  <si>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</si>
  <si>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</si>
  <si>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</si>
  <si>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</si>
  <si>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</si>
  <si>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</si>
  <si>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</si>
  <si>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</si>
  <si>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</si>
  <si>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</si>
  <si>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</si>
  <si>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</si>
  <si>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</si>
  <si>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</si>
  <si>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</si>
  <si>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</si>
  <si>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</si>
  <si>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</si>
  <si>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</si>
  <si>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</si>
  <si>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</si>
  <si>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</si>
  <si>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</si>
  <si>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</si>
  <si>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</si>
  <si>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</si>
  <si>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</si>
  <si>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</si>
  <si>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</si>
  <si>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</si>
  <si>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</si>
  <si>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</si>
  <si>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</si>
  <si>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</si>
  <si>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</si>
  <si>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</si>
  <si>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</si>
  <si>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</si>
  <si>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</si>
  <si>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</si>
  <si>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</si>
  <si>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</si>
  <si>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</si>
  <si>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</si>
  <si>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</si>
  <si>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</si>
  <si>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</si>
  <si>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</si>
  <si>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</si>
  <si>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</si>
  <si>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</si>
  <si>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</si>
  <si>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</si>
  <si>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</si>
  <si>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</si>
  <si>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</si>
  <si>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</si>
  <si>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</si>
  <si>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</si>
  <si>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</si>
  <si>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</si>
  <si>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</si>
  <si>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</si>
  <si>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</si>
  <si>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</si>
  <si>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</si>
  <si>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</si>
  <si>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</si>
  <si>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</si>
  <si>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</si>
  <si>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</si>
  <si>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</si>
  <si>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</si>
  <si>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</si>
  <si>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</si>
  <si>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</si>
  <si>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</si>
  <si>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</si>
  <si>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</si>
  <si>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</si>
  <si>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</si>
  <si>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</si>
  <si>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</si>
  <si>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</si>
  <si>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</si>
  <si>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</si>
  <si>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</si>
  <si>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</si>
  <si>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</si>
  <si>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</si>
  <si>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</si>
  <si>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</si>
  <si>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</si>
  <si>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</si>
  <si>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</si>
  <si>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</si>
  <si>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</si>
  <si>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</si>
  <si>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</si>
  <si>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</si>
  <si>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</si>
  <si>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</si>
  <si>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</si>
  <si>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</si>
  <si>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</si>
  <si>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</si>
  <si>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</si>
  <si>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</si>
  <si>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</si>
  <si>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</si>
  <si>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</si>
  <si>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</si>
  <si>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</si>
  <si>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</si>
  <si>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</si>
  <si>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</si>
  <si>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</si>
  <si>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</si>
  <si>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</si>
  <si>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</si>
  <si>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</si>
  <si>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</si>
  <si>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</si>
  <si>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</si>
  <si>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</si>
  <si>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</si>
  <si>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</si>
  <si>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</si>
  <si>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</si>
  <si>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</si>
  <si>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</si>
  <si>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</si>
  <si>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</si>
  <si>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</si>
  <si>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</si>
  <si>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</si>
  <si>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</si>
  <si>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</si>
  <si>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</si>
  <si>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</si>
  <si>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</si>
  <si>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</si>
  <si>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</si>
  <si>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</si>
  <si>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</si>
  <si>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</si>
  <si>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</si>
  <si>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</si>
  <si>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</si>
  <si>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</si>
  <si>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</si>
  <si>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</si>
  <si>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</si>
  <si>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</si>
  <si>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</si>
  <si>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</si>
  <si>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</si>
  <si>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</si>
  <si>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</si>
  <si>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</si>
  <si>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</si>
  <si>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</si>
  <si>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</si>
  <si>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</si>
  <si>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</si>
  <si>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</si>
  <si>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</si>
  <si>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</si>
  <si>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</si>
  <si>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</si>
  <si>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</si>
  <si>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</si>
  <si>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</si>
  <si>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</si>
  <si>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</si>
  <si>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</si>
  <si>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</si>
  <si>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</si>
  <si>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</si>
  <si>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</si>
  <si>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</si>
  <si>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</si>
  <si>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</si>
  <si>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</si>
  <si>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</si>
  <si>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</si>
  <si>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</si>
  <si>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</si>
  <si>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</si>
  <si>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</si>
  <si>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</si>
  <si>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</si>
  <si>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</si>
  <si>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</si>
  <si>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</si>
  <si>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</si>
  <si>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</si>
  <si>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</si>
  <si>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</si>
  <si>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</si>
  <si>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</si>
  <si>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</si>
  <si>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</si>
  <si>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</si>
  <si>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</si>
  <si>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</si>
  <si>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</si>
  <si>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</si>
  <si>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</si>
  <si>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</si>
  <si>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</si>
  <si>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</si>
  <si>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</si>
  <si>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</si>
  <si>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</si>
  <si>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</si>
  <si>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</si>
  <si>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</si>
  <si>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</si>
  <si>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</si>
  <si>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</si>
  <si>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</si>
  <si>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</si>
  <si>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</si>
  <si>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</si>
  <si>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</si>
  <si>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</si>
  <si>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</si>
  <si>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</si>
  <si>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</si>
  <si>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</si>
  <si>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</si>
  <si>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</si>
  <si>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</si>
  <si>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</si>
  <si>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</si>
  <si>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</si>
  <si>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</si>
  <si>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</si>
  <si>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</si>
  <si>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</si>
  <si>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</si>
  <si>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</si>
  <si>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</si>
  <si>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</si>
  <si>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</si>
  <si>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</si>
  <si>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</si>
  <si>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</si>
  <si>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</si>
  <si>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</si>
  <si>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</si>
  <si>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</si>
  <si>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</si>
  <si>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</si>
  <si>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</si>
  <si>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</si>
  <si>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</si>
  <si>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</si>
  <si>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</si>
  <si>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</si>
  <si>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</si>
  <si>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</si>
  <si>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</si>
  <si>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</si>
  <si>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</si>
  <si>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</si>
  <si>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</si>
  <si>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</si>
  <si>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</si>
  <si>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</si>
  <si>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</si>
  <si>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</si>
  <si>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</si>
  <si>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</si>
  <si>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</si>
  <si>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</si>
  <si>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</si>
  <si>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</si>
  <si>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</si>
  <si>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</si>
  <si>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</si>
  <si>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</si>
  <si>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</si>
  <si>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</si>
  <si>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</si>
  <si>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</si>
  <si>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</si>
  <si>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</si>
  <si>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</si>
  <si>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</si>
  <si>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</si>
  <si>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</si>
  <si>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</si>
  <si>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</si>
  <si>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</si>
  <si>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</si>
  <si>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</si>
  <si>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</si>
  <si>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</si>
  <si>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</si>
  <si>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</si>
  <si>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</si>
  <si>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</si>
  <si>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</si>
  <si>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</si>
  <si>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</si>
  <si>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</si>
  <si>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</si>
  <si>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</si>
  <si>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</si>
  <si>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</si>
  <si>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</si>
  <si>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</si>
  <si>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</si>
  <si>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</si>
  <si>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</si>
  <si>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</si>
  <si>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</si>
  <si>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</si>
  <si>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</si>
  <si>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</si>
  <si>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</si>
  <si>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</si>
  <si>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</si>
  <si>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</si>
  <si>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</si>
  <si>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</si>
  <si>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</si>
  <si>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</si>
  <si>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</si>
  <si>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</si>
  <si>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</si>
  <si>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</si>
  <si>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</si>
  <si>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</si>
  <si>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</si>
  <si>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</si>
  <si>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</si>
  <si>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</si>
  <si>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</si>
  <si>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</si>
  <si>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</si>
  <si>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</si>
  <si>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</si>
  <si>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</si>
  <si>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</si>
  <si>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</si>
  <si>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</si>
  <si>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</si>
  <si>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</si>
  <si>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</si>
  <si>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</si>
  <si>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</si>
  <si>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</si>
  <si>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</si>
  <si>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</si>
  <si>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</si>
  <si>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</si>
  <si>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</si>
  <si>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</si>
  <si>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</si>
  <si>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</si>
  <si>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</si>
  <si>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</si>
  <si>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</si>
  <si>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</si>
  <si>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</si>
  <si>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</si>
  <si>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</si>
  <si>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</si>
  <si>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</si>
  <si>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</si>
  <si>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</si>
  <si>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</si>
  <si>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</si>
  <si>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</si>
  <si>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</si>
  <si>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</si>
  <si>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</si>
  <si>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</si>
  <si>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</si>
  <si>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</si>
  <si>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</si>
  <si>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</si>
  <si>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</si>
  <si>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</si>
  <si>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</si>
  <si>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</si>
  <si>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</si>
  <si>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</si>
  <si>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</si>
  <si>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</si>
  <si>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</si>
  <si>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</si>
  <si>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</si>
  <si>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</si>
  <si>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</si>
  <si>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</si>
  <si>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</si>
  <si>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</si>
  <si>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</si>
  <si>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</si>
  <si>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</si>
  <si>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</si>
  <si>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</si>
  <si>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</si>
  <si>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</si>
  <si>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</si>
  <si>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</si>
  <si>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</si>
  <si>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</si>
  <si>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</si>
  <si>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</si>
  <si>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</si>
  <si>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</si>
  <si>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</si>
  <si>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</si>
  <si>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</si>
  <si>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</si>
  <si>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</si>
  <si>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</si>
  <si>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</si>
  <si>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</si>
  <si>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</si>
  <si>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</si>
  <si>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</si>
  <si>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</si>
  <si>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</si>
  <si>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</si>
  <si>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</si>
  <si>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</si>
  <si>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</si>
  <si>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</si>
  <si>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</si>
  <si>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</si>
  <si>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</si>
  <si>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</si>
  <si>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</si>
  <si>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</si>
  <si>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</si>
  <si>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</si>
  <si>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</si>
  <si>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</si>
  <si>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</si>
  <si>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</si>
  <si>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</si>
  <si>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</si>
  <si>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</si>
  <si>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</si>
  <si>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</si>
  <si>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</si>
  <si>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</si>
  <si>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</si>
  <si>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</si>
  <si>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</si>
  <si>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</si>
  <si>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</si>
  <si>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</si>
  <si>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</si>
  <si>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</si>
  <si>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</si>
  <si>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</si>
  <si>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</si>
  <si>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</si>
  <si>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</si>
  <si>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</si>
  <si>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</si>
  <si>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</si>
  <si>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</si>
  <si>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</si>
  <si>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</si>
  <si>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</si>
  <si>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</si>
  <si>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</si>
  <si>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</si>
  <si>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</si>
  <si>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</si>
  <si>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</si>
  <si>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</si>
  <si>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</si>
  <si>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</si>
  <si>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</si>
  <si>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</si>
  <si>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</si>
  <si>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</si>
  <si>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</si>
  <si>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</si>
  <si>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</si>
  <si>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</si>
  <si>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</si>
  <si>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</si>
  <si>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</si>
  <si>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</si>
  <si>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</si>
  <si>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</si>
  <si>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</si>
  <si>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</si>
  <si>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</si>
  <si>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</si>
  <si>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</si>
  <si>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</si>
  <si>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</si>
  <si>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</si>
  <si>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</si>
  <si>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</si>
  <si>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</si>
  <si>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</si>
  <si>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</si>
  <si>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</si>
  <si>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</si>
  <si>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</si>
  <si>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</si>
  <si>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</si>
  <si>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</si>
  <si>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</si>
  <si>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</si>
  <si>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</si>
  <si>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</si>
  <si>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</si>
  <si>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</si>
  <si>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</si>
  <si>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</si>
  <si>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</si>
  <si>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</si>
  <si>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</si>
  <si>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</si>
  <si>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</si>
  <si>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</si>
  <si>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</si>
  <si>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</si>
  <si>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</si>
  <si>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</si>
  <si>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</si>
  <si>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</si>
  <si>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</si>
  <si>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</si>
  <si>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</si>
  <si>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</si>
  <si>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</si>
  <si>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</si>
  <si>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</si>
  <si>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</si>
  <si>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</si>
  <si>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</si>
  <si>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</si>
  <si>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</si>
  <si>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</si>
  <si>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</si>
  <si>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</si>
  <si>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</si>
  <si>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</si>
  <si>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</si>
  <si>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</si>
  <si>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</si>
  <si>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</si>
  <si>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</si>
  <si>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</si>
  <si>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</si>
  <si>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</si>
  <si>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</si>
  <si>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</si>
  <si>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</si>
  <si>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</si>
  <si>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</si>
  <si>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</si>
  <si>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</si>
  <si>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</si>
  <si>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</si>
  <si>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</si>
  <si>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</si>
  <si>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</si>
  <si>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</si>
  <si>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</si>
  <si>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</si>
  <si>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</si>
  <si>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</si>
  <si>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</si>
  <si>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</si>
  <si>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</si>
  <si>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</si>
  <si>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</si>
  <si>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</si>
  <si>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</si>
  <si>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</si>
  <si>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</si>
  <si>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</si>
  <si>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</si>
  <si>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</si>
  <si>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</si>
  <si>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</si>
  <si>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</si>
  <si>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</si>
  <si>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</si>
  <si>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</si>
  <si>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</si>
  <si>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</si>
  <si>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</si>
  <si>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</si>
  <si>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</si>
  <si>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</si>
  <si>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</si>
  <si>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</si>
  <si>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</si>
  <si>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</si>
  <si>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</si>
  <si>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</si>
  <si>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</si>
  <si>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</si>
  <si>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</si>
  <si>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</si>
  <si>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</si>
  <si>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</si>
  <si>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</si>
  <si>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</si>
  <si>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</si>
  <si>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</si>
  <si>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</si>
  <si>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</si>
  <si>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</si>
  <si>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</si>
  <si>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</si>
  <si>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</si>
  <si>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</si>
  <si>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</si>
  <si>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</si>
  <si>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</si>
  <si>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</si>
  <si>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</si>
  <si>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</si>
  <si>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</si>
  <si>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</si>
  <si>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</si>
  <si>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</si>
  <si>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</si>
  <si>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</si>
  <si>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</si>
  <si>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</si>
  <si>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</si>
  <si>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</si>
  <si>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</si>
  <si>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</si>
  <si>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</si>
  <si>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</si>
  <si>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</si>
  <si>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</si>
  <si>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</si>
  <si>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</si>
  <si>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</si>
  <si>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</si>
  <si>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</si>
  <si>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</si>
  <si>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</si>
  <si>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</si>
  <si>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</si>
  <si>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</si>
  <si>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</si>
  <si>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</si>
  <si>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</si>
  <si>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</si>
  <si>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</si>
  <si>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</si>
  <si>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</si>
  <si>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</si>
  <si>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</si>
  <si>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</si>
  <si>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</si>
  <si>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</si>
  <si>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</si>
  <si>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</si>
  <si>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</si>
  <si>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</si>
  <si>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</si>
  <si>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</si>
  <si>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</si>
  <si>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</si>
  <si>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</si>
  <si>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</si>
  <si>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</si>
  <si>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</si>
  <si>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</si>
  <si>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</si>
  <si>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</si>
  <si>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</si>
  <si>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</si>
  <si>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</si>
  <si>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</si>
  <si>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</si>
  <si>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</si>
  <si>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</si>
  <si>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</si>
  <si>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</si>
  <si>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</si>
  <si>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</si>
  <si>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</si>
  <si>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</si>
  <si>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</si>
  <si>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</si>
  <si>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</si>
  <si>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</si>
  <si>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</si>
  <si>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</si>
  <si>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</si>
  <si>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</si>
  <si>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</si>
  <si>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</si>
  <si>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</si>
  <si>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</si>
  <si>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</si>
  <si>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</si>
  <si>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</si>
  <si>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</si>
  <si>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</si>
  <si>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</si>
  <si>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</si>
  <si>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</si>
  <si>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</si>
  <si>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</si>
  <si>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</si>
  <si>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</si>
  <si>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</si>
  <si>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</si>
  <si>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</si>
  <si>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</si>
  <si>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</si>
  <si>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</si>
  <si>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</si>
  <si>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</si>
  <si>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</si>
  <si>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</si>
  <si>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</si>
  <si>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</si>
  <si>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</si>
  <si>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</si>
  <si>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</si>
  <si>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</si>
  <si>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</si>
  <si>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</si>
  <si>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</si>
  <si>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</si>
  <si>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</si>
  <si>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</si>
  <si>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</si>
  <si>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</si>
  <si>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</si>
  <si>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</si>
  <si>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</si>
  <si>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</si>
  <si>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</si>
  <si>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</si>
  <si>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</si>
  <si>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</si>
  <si>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</si>
  <si>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</si>
  <si>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</si>
  <si>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</si>
  <si>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</si>
  <si>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</si>
  <si>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</si>
  <si>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</si>
  <si>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</si>
  <si>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</si>
  <si>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</si>
  <si>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</si>
  <si>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</si>
  <si>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</si>
  <si>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</si>
  <si>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</si>
  <si>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</si>
  <si>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</si>
  <si>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</si>
  <si>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</si>
  <si>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</si>
  <si>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</si>
  <si>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</si>
  <si>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</si>
  <si>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</si>
  <si>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</si>
  <si>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</si>
  <si>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</si>
  <si>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</si>
  <si>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</si>
  <si>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</si>
  <si>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</si>
  <si>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</si>
  <si>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</si>
  <si>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</si>
  <si>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</si>
  <si>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</si>
  <si>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</si>
  <si>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</si>
  <si>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</si>
  <si>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</si>
  <si>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</si>
  <si>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</si>
  <si>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</si>
  <si>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</si>
  <si>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</si>
  <si>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</si>
  <si>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</si>
  <si>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</si>
  <si>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</si>
  <si>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</si>
  <si>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</si>
  <si>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</si>
  <si>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</si>
  <si>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</si>
  <si>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</si>
  <si>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</si>
  <si>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</si>
  <si>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</si>
  <si>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</si>
  <si>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</si>
  <si>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</si>
  <si>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</si>
  <si>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</si>
  <si>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</si>
  <si>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</si>
  <si>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</si>
  <si>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</si>
  <si>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</si>
  <si>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</si>
  <si>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</si>
  <si>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</si>
  <si>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</si>
  <si>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</si>
  <si>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</si>
  <si>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</si>
  <si>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</si>
  <si>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</si>
  <si>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</si>
  <si>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</si>
  <si>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</si>
  <si>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</si>
  <si>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</si>
  <si>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</si>
  <si>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</si>
  <si>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</si>
  <si>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</si>
  <si>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</si>
  <si>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</si>
  <si>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</si>
  <si>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</si>
  <si>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</si>
  <si>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</si>
  <si>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</si>
  <si>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</si>
  <si>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</si>
  <si>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</si>
  <si>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</si>
  <si>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</si>
  <si>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</si>
  <si>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</si>
  <si>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</si>
  <si>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</si>
  <si>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</si>
  <si>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</si>
  <si>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</si>
  <si>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</si>
  <si>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</si>
  <si>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</si>
  <si>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</si>
  <si>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</si>
  <si>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</si>
  <si>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</si>
  <si>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</si>
  <si>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</si>
  <si>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</si>
  <si>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</si>
  <si>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</si>
  <si>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</si>
  <si>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</si>
  <si>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</si>
  <si>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</si>
  <si>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</si>
  <si>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</si>
  <si>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</si>
  <si>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</si>
  <si>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</si>
  <si>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</si>
  <si>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</si>
  <si>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</si>
  <si>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</si>
  <si>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</si>
  <si>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</si>
  <si>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</si>
  <si>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</si>
  <si>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</si>
  <si>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</si>
  <si>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</si>
  <si>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</si>
  <si>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</si>
  <si>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</si>
  <si>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</si>
  <si>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</si>
  <si>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</si>
  <si>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</si>
  <si>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</si>
  <si>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</si>
  <si>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</si>
  <si>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</si>
  <si>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</si>
  <si>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</si>
  <si>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</si>
  <si>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</si>
  <si>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</si>
  <si>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</si>
  <si>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</si>
  <si>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</si>
  <si>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</si>
  <si>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</si>
  <si>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</si>
  <si>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</si>
  <si>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</si>
  <si>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</si>
  <si>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</si>
  <si>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</si>
  <si>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</si>
  <si>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</si>
  <si>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</si>
  <si>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</si>
  <si>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</si>
  <si>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</si>
  <si>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</si>
  <si>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</si>
  <si>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</si>
  <si>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</si>
  <si>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</si>
  <si>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</si>
  <si>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</si>
  <si>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</si>
  <si>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</si>
  <si>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</si>
  <si>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</si>
  <si>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</si>
  <si>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</si>
  <si>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</si>
  <si>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</si>
  <si>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</si>
  <si>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</si>
  <si>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</si>
  <si>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</si>
  <si>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</si>
  <si>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</si>
  <si>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</si>
  <si>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</si>
  <si>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</si>
  <si>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</si>
  <si>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</si>
  <si>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</si>
  <si>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</si>
  <si>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</si>
  <si>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</si>
  <si>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</si>
  <si>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</si>
  <si>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</si>
  <si>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</si>
  <si>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</si>
  <si>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</si>
  <si>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</si>
  <si>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</si>
  <si>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</si>
  <si>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</si>
  <si>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</si>
  <si>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</si>
  <si>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</si>
  <si>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</si>
  <si>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</si>
  <si>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</si>
  <si>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</si>
  <si>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</si>
  <si>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</si>
  <si>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</si>
  <si>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</si>
  <si>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</si>
  <si>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</si>
  <si>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</si>
  <si>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</si>
  <si>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</si>
  <si>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</si>
  <si>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</si>
  <si>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</si>
  <si>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</si>
  <si>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</si>
  <si>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</si>
  <si>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</si>
  <si>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</si>
  <si>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</si>
  <si>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</si>
  <si>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</si>
  <si>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</si>
  <si>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</si>
  <si>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</si>
  <si>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</si>
  <si>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</si>
  <si>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</si>
  <si>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</si>
  <si>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</si>
  <si>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</si>
  <si>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</si>
  <si>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</si>
  <si>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</si>
  <si>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</si>
  <si>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</si>
  <si>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</si>
  <si>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</si>
  <si>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</si>
  <si>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</si>
  <si>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</si>
  <si>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</si>
  <si>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</si>
  <si>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</si>
  <si>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</si>
  <si>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</si>
  <si>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</si>
  <si>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</si>
  <si>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</si>
  <si>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</si>
  <si>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</si>
  <si>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</si>
  <si>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</si>
  <si>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</si>
  <si>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</si>
  <si>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</si>
  <si>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</si>
  <si>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</si>
  <si>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</si>
  <si>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</si>
  <si>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</si>
  <si>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</si>
  <si>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</si>
  <si>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</si>
  <si>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</si>
  <si>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</si>
  <si>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</si>
  <si>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</si>
  <si>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</si>
  <si>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</si>
  <si>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</si>
  <si>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</si>
  <si>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</si>
  <si>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</si>
  <si>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</si>
  <si>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</si>
  <si>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</si>
  <si>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</si>
  <si>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</si>
  <si>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</si>
  <si>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</si>
  <si>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</si>
  <si>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</si>
  <si>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</si>
  <si>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</si>
  <si>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</si>
  <si>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</si>
  <si>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</si>
  <si>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</si>
  <si>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</si>
  <si>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</si>
  <si>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</si>
  <si>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</si>
  <si>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</si>
  <si>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</si>
  <si>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</si>
  <si>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</si>
  <si>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</si>
  <si>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</si>
  <si>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</si>
  <si>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</si>
  <si>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</si>
  <si>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</si>
  <si>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</si>
  <si>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</si>
  <si>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</si>
  <si>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</si>
  <si>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</si>
  <si>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</si>
  <si>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</si>
  <si>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</si>
  <si>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</si>
  <si>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</si>
  <si>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</si>
  <si>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</si>
  <si>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</si>
  <si>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</si>
  <si>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</si>
  <si>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</si>
  <si>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</si>
  <si>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</si>
  <si>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</si>
  <si>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</si>
  <si>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</si>
  <si>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</si>
  <si>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</si>
  <si>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</si>
  <si>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</si>
  <si>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</si>
  <si>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</si>
  <si>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</si>
  <si>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</si>
  <si>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</si>
  <si>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</si>
  <si>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</si>
  <si>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</si>
  <si>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</si>
  <si>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</si>
  <si>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</si>
  <si>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</si>
  <si>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</si>
  <si>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</si>
  <si>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</si>
  <si>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</si>
  <si>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</si>
  <si>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</si>
  <si>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</si>
  <si>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</si>
  <si>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</si>
  <si>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</si>
  <si>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</si>
  <si>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</si>
  <si>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</si>
  <si>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</si>
  <si>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</si>
  <si>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</si>
  <si>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</si>
  <si>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</si>
  <si>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</si>
  <si>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</si>
  <si>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</si>
  <si>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</si>
  <si>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</si>
  <si>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</si>
  <si>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</si>
  <si>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</si>
  <si>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</si>
  <si>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</si>
  <si>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</si>
  <si>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</si>
  <si>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</si>
  <si>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</si>
  <si>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</si>
  <si>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</si>
  <si>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</si>
  <si>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</si>
  <si>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</si>
  <si>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</si>
  <si>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</si>
  <si>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</si>
  <si>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</si>
  <si>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</si>
  <si>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</si>
  <si>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</si>
  <si>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</si>
  <si>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</si>
  <si>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</si>
  <si>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</si>
  <si>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</si>
  <si>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</si>
  <si>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</si>
  <si>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</si>
  <si>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</si>
  <si>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</si>
  <si>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</si>
  <si>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</si>
  <si>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</si>
  <si>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</si>
  <si>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</si>
  <si>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</si>
  <si>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</si>
  <si>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</si>
  <si>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</si>
  <si>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</si>
  <si>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</si>
  <si>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</si>
  <si>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</si>
  <si>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</si>
  <si>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</si>
  <si>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</si>
  <si>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</si>
  <si>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</si>
  <si>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</si>
  <si>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</si>
  <si>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</si>
  <si>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</si>
  <si>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</si>
  <si>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</si>
  <si>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</si>
  <si>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</si>
  <si>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</si>
  <si>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</si>
  <si>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</si>
  <si>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</si>
  <si>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</si>
  <si>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</si>
  <si>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</si>
  <si>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</si>
  <si>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</si>
  <si>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</si>
  <si>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</si>
  <si>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</si>
  <si>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</si>
  <si>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</si>
  <si>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</si>
  <si>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</si>
  <si>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</si>
  <si>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</si>
  <si>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</si>
  <si>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</si>
  <si>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</si>
  <si>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</si>
  <si>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</si>
  <si>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</si>
  <si>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</si>
  <si>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</si>
  <si>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</si>
  <si>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</si>
  <si>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</si>
  <si>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</si>
  <si>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</si>
  <si>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</si>
  <si>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</si>
  <si>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</si>
  <si>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</si>
  <si>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</si>
  <si>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</si>
  <si>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</si>
  <si>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</si>
  <si>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</si>
  <si>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</si>
  <si>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</si>
  <si>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</si>
  <si>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</si>
  <si>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</si>
  <si>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</si>
  <si>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</si>
  <si>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</si>
  <si>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</si>
  <si>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</si>
  <si>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</si>
  <si>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</si>
  <si>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</si>
  <si>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</si>
  <si>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</si>
  <si>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</si>
  <si>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</si>
  <si>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</si>
  <si>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</si>
  <si>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</si>
  <si>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</si>
  <si>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</si>
  <si>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</si>
  <si>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</si>
  <si>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</si>
  <si>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</si>
  <si>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</si>
  <si>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</si>
  <si>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</si>
  <si>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</si>
  <si>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</si>
  <si>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</si>
  <si>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</si>
  <si>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</si>
  <si>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</si>
  <si>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</si>
  <si>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</si>
  <si>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</si>
  <si>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</si>
  <si>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</si>
  <si>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</si>
  <si>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</si>
  <si>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</si>
  <si>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</si>
  <si>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</si>
  <si>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</si>
  <si>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</si>
  <si>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</si>
  <si>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</si>
  <si>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</si>
  <si>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</si>
  <si>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</si>
  <si>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</si>
  <si>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</si>
  <si>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</si>
  <si>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</si>
  <si>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</si>
  <si>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</si>
  <si>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</si>
  <si>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</si>
  <si>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</si>
  <si>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</si>
  <si>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</si>
  <si>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</si>
  <si>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</si>
  <si>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</si>
  <si>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</si>
  <si>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</si>
  <si>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</si>
  <si>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</si>
  <si>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</si>
  <si>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</si>
  <si>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</si>
  <si>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</si>
  <si>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</si>
  <si>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</si>
  <si>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</si>
  <si>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</si>
  <si>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</si>
  <si>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</si>
  <si>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</si>
  <si>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</si>
  <si>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</si>
  <si>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</si>
  <si>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</si>
  <si>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</si>
  <si>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</si>
  <si>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</si>
  <si>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</si>
  <si>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</si>
  <si>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</si>
  <si>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</si>
  <si>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</si>
  <si>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</si>
  <si>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</si>
  <si>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</si>
  <si>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</si>
  <si>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</si>
  <si>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</si>
  <si>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</si>
  <si>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</si>
  <si>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</si>
  <si>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</si>
  <si>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</si>
  <si>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</si>
  <si>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</si>
  <si>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</si>
  <si>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</si>
  <si>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</si>
  <si>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</si>
  <si>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</si>
  <si>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</si>
  <si>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</si>
  <si>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</si>
  <si>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</si>
  <si>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</si>
  <si>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</si>
  <si>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</si>
  <si>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</si>
  <si>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</si>
  <si>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</si>
  <si>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</si>
  <si>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</si>
  <si>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</si>
  <si>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</si>
  <si>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</si>
  <si>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</si>
  <si>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</si>
  <si>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</si>
  <si>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</si>
  <si>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</si>
  <si>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</si>
  <si>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</si>
  <si>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</si>
  <si>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</si>
  <si>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</si>
  <si>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</si>
  <si>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</si>
  <si>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</si>
  <si>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</si>
  <si>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</si>
  <si>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</si>
  <si>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</si>
  <si>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</si>
  <si>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</si>
  <si>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</si>
  <si>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</si>
  <si>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</si>
  <si>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</si>
  <si>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</si>
  <si>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</si>
  <si>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</si>
  <si>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</si>
  <si>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</si>
  <si>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</si>
  <si>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</si>
  <si>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</si>
  <si>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</si>
  <si>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</si>
  <si>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</si>
  <si>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</si>
  <si>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</si>
  <si>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</si>
  <si>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</si>
  <si>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</si>
  <si>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</si>
  <si>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</si>
  <si>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</si>
  <si>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</si>
  <si>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</si>
  <si>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</si>
  <si>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</si>
  <si>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</si>
  <si>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</si>
  <si>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</si>
  <si>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</si>
  <si>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</si>
  <si>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</si>
  <si>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</si>
  <si>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</si>
  <si>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</si>
  <si>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</si>
  <si>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</si>
  <si>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</si>
  <si>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</si>
  <si>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</si>
  <si>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</si>
  <si>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</si>
  <si>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</si>
  <si>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</si>
  <si>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</si>
  <si>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</si>
  <si>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</si>
  <si>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</si>
  <si>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</si>
  <si>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</si>
  <si>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</si>
  <si>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</si>
  <si>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</si>
  <si>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</si>
  <si>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</si>
  <si>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</si>
  <si>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</si>
  <si>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</si>
  <si>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</si>
  <si>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</si>
  <si>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</si>
  <si>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</si>
  <si>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</si>
  <si>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</si>
  <si>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</si>
  <si>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</si>
  <si>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</si>
  <si>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</si>
  <si>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</si>
  <si>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</si>
  <si>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</si>
  <si>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</si>
  <si>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</si>
  <si>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</si>
  <si>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</si>
  <si>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</si>
  <si>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</si>
  <si>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</si>
  <si>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</si>
  <si>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</si>
  <si>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</si>
  <si>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</si>
  <si>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</si>
  <si>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</si>
  <si>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</si>
  <si>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</si>
  <si>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</si>
  <si>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</si>
  <si>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</si>
  <si>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</si>
  <si>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</si>
  <si>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</si>
  <si>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</si>
  <si>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</si>
  <si>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</si>
  <si>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</si>
  <si>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</si>
  <si>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</si>
  <si>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</si>
  <si>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</si>
  <si>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</si>
  <si>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</si>
  <si>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</si>
  <si>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</si>
  <si>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</si>
  <si>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</si>
  <si>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</si>
  <si>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</si>
  <si>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</si>
  <si>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</si>
  <si>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</si>
  <si>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</si>
  <si>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</si>
  <si>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</si>
  <si>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</si>
  <si>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</si>
  <si>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</si>
  <si>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</si>
  <si>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</si>
  <si>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</si>
  <si>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</si>
  <si>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</si>
  <si>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</si>
  <si>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</si>
  <si>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</si>
  <si>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</si>
  <si>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</si>
  <si>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</si>
  <si>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</si>
  <si>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</si>
  <si>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</si>
  <si>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</si>
  <si>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</si>
  <si>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</si>
  <si>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</si>
  <si>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</si>
  <si>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</si>
  <si>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</si>
  <si>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</si>
  <si>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</si>
  <si>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</si>
  <si>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</si>
  <si>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</si>
  <si>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</si>
  <si>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</si>
  <si>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</si>
  <si>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</si>
  <si>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</si>
  <si>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</si>
  <si>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</si>
  <si>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</si>
  <si>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</si>
  <si>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</si>
  <si>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</si>
  <si>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</si>
  <si>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</si>
  <si>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</si>
  <si>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</si>
  <si>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</si>
  <si>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</si>
  <si>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</si>
  <si>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</si>
  <si>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</si>
  <si>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</si>
  <si>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</si>
  <si>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</si>
  <si>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</si>
  <si>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</si>
  <si>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</si>
  <si>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</si>
  <si>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</si>
  <si>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</si>
  <si>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</si>
  <si>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</si>
  <si>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</si>
  <si>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</si>
  <si>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</si>
  <si>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</si>
  <si>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</si>
  <si>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</si>
  <si>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</si>
  <si>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</si>
  <si>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</si>
  <si>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</si>
  <si>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</si>
  <si>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</si>
  <si>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</si>
  <si>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</si>
  <si>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</si>
  <si>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</si>
  <si>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</si>
  <si>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</si>
  <si>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</si>
  <si>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</si>
  <si>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</si>
  <si>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</si>
  <si>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</si>
  <si>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</si>
  <si>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</si>
  <si>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</si>
  <si>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</si>
  <si>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</si>
  <si>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</si>
  <si>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</si>
  <si>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</si>
  <si>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</si>
  <si>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</si>
  <si>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</si>
  <si>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</si>
  <si>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</si>
  <si>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</si>
  <si>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</si>
  <si>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</si>
  <si>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</si>
  <si>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</si>
  <si>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</si>
  <si>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</si>
  <si>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</si>
  <si>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</si>
  <si>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</si>
  <si>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</si>
  <si>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</si>
  <si>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</si>
  <si>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</si>
  <si>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</si>
  <si>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</si>
  <si>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</si>
  <si>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</si>
  <si>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</si>
  <si>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</si>
  <si>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</si>
  <si>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</si>
  <si>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</si>
  <si>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</si>
  <si>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</si>
  <si>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</si>
  <si>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</si>
  <si>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</si>
  <si>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</si>
  <si>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</si>
  <si>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</si>
  <si>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</si>
  <si>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</si>
  <si>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</si>
  <si>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</si>
  <si>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</si>
  <si>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</si>
  <si>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</si>
  <si>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</si>
  <si>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</si>
  <si>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</si>
  <si>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</si>
  <si>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</si>
  <si>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</si>
  <si>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</si>
  <si>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</si>
  <si>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</si>
  <si>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</si>
  <si>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</si>
  <si>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</si>
  <si>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</si>
  <si>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</si>
  <si>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</si>
  <si>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</si>
  <si>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</si>
  <si>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</si>
  <si>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</si>
  <si>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</si>
  <si>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</si>
  <si>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</si>
  <si>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</si>
  <si>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</si>
  <si>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</si>
  <si>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</si>
  <si>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</si>
  <si>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</si>
  <si>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</si>
  <si>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</si>
  <si>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</si>
  <si>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</si>
  <si>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</si>
  <si>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</si>
  <si>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</si>
  <si>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</si>
  <si>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</si>
  <si>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</si>
  <si>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</si>
  <si>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</si>
  <si>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</si>
  <si>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</si>
  <si>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</si>
  <si>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</si>
  <si>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</si>
  <si>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</si>
  <si>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</si>
  <si>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</si>
  <si>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</si>
  <si>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</si>
  <si>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</si>
  <si>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</si>
  <si>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</si>
  <si>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</si>
  <si>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</si>
  <si>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</si>
  <si>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</si>
  <si>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</si>
  <si>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</si>
  <si>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</si>
  <si>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</si>
  <si>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</si>
  <si>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</si>
  <si>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</si>
  <si>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</si>
  <si>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</si>
  <si>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</si>
  <si>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</si>
  <si>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</si>
  <si>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</si>
  <si>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</si>
  <si>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</si>
  <si>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</si>
  <si>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</si>
  <si>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</si>
  <si>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</si>
  <si>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</si>
  <si>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</si>
  <si>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</si>
  <si>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</si>
  <si>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</si>
  <si>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</si>
  <si>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</si>
  <si>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</si>
  <si>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</si>
  <si>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</si>
  <si>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</si>
  <si>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</si>
  <si>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</si>
  <si>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</si>
  <si>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</si>
  <si>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</si>
  <si>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</si>
  <si>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</si>
  <si>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</si>
  <si>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</si>
  <si>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</si>
  <si>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</si>
  <si>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</si>
  <si>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</si>
  <si>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</si>
  <si>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</si>
  <si>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</si>
  <si>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</si>
  <si>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</si>
  <si>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</si>
  <si>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</si>
  <si>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</si>
  <si>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</si>
  <si>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</si>
  <si>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</si>
  <si>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</si>
  <si>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</si>
  <si>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</si>
  <si>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</si>
  <si>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</si>
  <si>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</si>
  <si>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</si>
  <si>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</si>
  <si>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</si>
  <si>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</si>
  <si>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</si>
  <si>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</si>
  <si>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</si>
  <si>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</si>
  <si>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</si>
  <si>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</si>
  <si>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</si>
  <si>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</si>
  <si>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</si>
  <si>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</si>
  <si>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</si>
  <si>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</si>
  <si>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</si>
  <si>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</si>
  <si>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</si>
  <si>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</si>
  <si>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</si>
  <si>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</si>
  <si>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</si>
  <si>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</si>
  <si>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</si>
  <si>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</si>
  <si>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</si>
  <si>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</si>
  <si>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</si>
  <si>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</si>
  <si>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</si>
  <si>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</si>
  <si>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</si>
  <si>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</si>
  <si>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</si>
  <si>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</si>
  <si>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</si>
  <si>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</si>
  <si>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</si>
  <si>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</si>
  <si>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</si>
  <si>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</si>
  <si>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</si>
  <si>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</si>
  <si>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</si>
  <si>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</si>
  <si>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</si>
  <si>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</si>
  <si>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</si>
  <si>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</si>
  <si>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</si>
  <si>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</si>
  <si>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</si>
  <si>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</si>
  <si>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</si>
  <si>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</si>
  <si>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</si>
  <si>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</si>
  <si>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</si>
  <si>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</si>
  <si>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</si>
  <si>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</si>
  <si>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</si>
  <si>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</si>
  <si>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</si>
  <si>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</si>
  <si>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</si>
  <si>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</si>
  <si>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</si>
  <si>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</si>
  <si>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</si>
  <si>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</si>
  <si>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</si>
  <si>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</si>
  <si>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</si>
  <si>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</si>
  <si>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</si>
  <si>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</si>
  <si>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</si>
  <si>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</si>
  <si>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</si>
  <si>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</si>
  <si>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</si>
  <si>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</si>
  <si>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</si>
  <si>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</si>
  <si>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</si>
  <si>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</si>
  <si>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</si>
  <si>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</si>
  <si>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</si>
  <si>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</si>
  <si>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</si>
  <si>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</si>
  <si>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</si>
  <si>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</si>
  <si>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</si>
  <si>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</si>
  <si>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</si>
  <si>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</si>
  <si>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</si>
  <si>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</si>
  <si>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</si>
  <si>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</si>
  <si>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</si>
  <si>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</si>
  <si>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</si>
  <si>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</si>
  <si>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</si>
  <si>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</si>
  <si>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</si>
  <si>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</si>
  <si>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</si>
  <si>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</si>
  <si>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</si>
  <si>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</si>
  <si>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</si>
  <si>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</si>
  <si>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</si>
  <si>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</si>
  <si>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</si>
  <si>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</si>
  <si>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</si>
  <si>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</si>
  <si>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</si>
  <si>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</si>
  <si>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</si>
  <si>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</si>
  <si>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</si>
  <si>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</si>
  <si>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</si>
  <si>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</si>
  <si>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</si>
  <si>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</si>
  <si>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</si>
  <si>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</si>
  <si>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</si>
  <si>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</si>
  <si>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</si>
  <si>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</si>
  <si>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</si>
  <si>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</si>
  <si>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</si>
  <si>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</si>
  <si>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</si>
  <si>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</si>
  <si>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</si>
  <si>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</si>
  <si>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</si>
  <si>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</si>
  <si>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</si>
  <si>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</si>
  <si>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</si>
  <si>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</si>
  <si>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</si>
  <si>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</si>
  <si>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</si>
  <si>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</si>
  <si>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</si>
  <si>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</si>
  <si>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</si>
  <si>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</si>
  <si>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</si>
  <si>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</si>
  <si>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</si>
  <si>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</si>
  <si>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</si>
  <si>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</si>
  <si>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</si>
  <si>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</si>
  <si>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</si>
  <si>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</si>
  <si>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</si>
  <si>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</si>
  <si>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</si>
  <si>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</si>
  <si>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</si>
  <si>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</si>
  <si>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</si>
  <si>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</si>
  <si>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</si>
  <si>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</si>
  <si>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</si>
  <si>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</si>
  <si>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</si>
  <si>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</si>
  <si>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</si>
  <si>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</si>
  <si>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</si>
  <si>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</si>
  <si>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</si>
  <si>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</si>
  <si>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</si>
  <si>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</si>
  <si>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</si>
  <si>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</si>
  <si>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</si>
  <si>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</si>
  <si>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</si>
  <si>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</si>
  <si>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</si>
  <si>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</si>
  <si>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</si>
  <si>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</si>
  <si>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</si>
  <si>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</si>
  <si>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</si>
  <si>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</si>
  <si>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</si>
  <si>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</si>
  <si>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</si>
  <si>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</si>
  <si>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</si>
  <si>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</si>
  <si>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</si>
  <si>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</si>
  <si>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</si>
  <si>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</si>
  <si>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</si>
  <si>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</si>
  <si>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</si>
  <si>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</si>
  <si>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</si>
  <si>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</si>
  <si>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</si>
  <si>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</si>
  <si>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</si>
  <si>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</si>
  <si>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</si>
  <si>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</si>
  <si>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</si>
  <si>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</si>
  <si>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</si>
  <si>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</si>
  <si>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</si>
  <si>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</si>
  <si>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</si>
  <si>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</si>
  <si>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</si>
  <si>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</si>
  <si>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</si>
  <si>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</si>
  <si>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</si>
  <si>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</si>
  <si>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</si>
  <si>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</si>
  <si>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</si>
  <si>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</si>
  <si>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</si>
  <si>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</si>
  <si>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</si>
  <si>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</si>
  <si>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</si>
  <si>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</si>
  <si>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</si>
  <si>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</si>
  <si>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</si>
  <si>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</si>
  <si>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</si>
  <si>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</si>
  <si>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</si>
  <si>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</si>
  <si>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</si>
  <si>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</si>
  <si>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</si>
  <si>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</si>
  <si>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</si>
  <si>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</si>
  <si>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</si>
  <si>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</si>
  <si>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</si>
  <si>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</si>
  <si>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</si>
  <si>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</si>
  <si>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</si>
  <si>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</si>
  <si>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</si>
  <si>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</si>
  <si>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</si>
  <si>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</si>
  <si>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</si>
  <si>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</si>
  <si>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</si>
  <si>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</si>
  <si>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</si>
  <si>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</si>
  <si>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</si>
  <si>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</si>
  <si>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</si>
  <si>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</si>
  <si>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</si>
  <si>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</si>
  <si>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</si>
  <si>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</si>
  <si>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</si>
  <si>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</si>
  <si>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</si>
  <si>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</si>
  <si>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</si>
  <si>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</si>
  <si>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</si>
  <si>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</si>
  <si>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</si>
  <si>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</si>
  <si>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</si>
  <si>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</si>
  <si>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</si>
  <si>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</si>
  <si>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</si>
  <si>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</si>
  <si>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</si>
  <si>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</si>
  <si>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</si>
  <si>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</si>
  <si>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</si>
  <si>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</si>
  <si>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</si>
  <si>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</si>
  <si>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</si>
  <si>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</si>
  <si>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</si>
  <si>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</si>
  <si>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</si>
  <si>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</si>
  <si>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</si>
  <si>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</si>
  <si>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</si>
  <si>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</si>
  <si>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</si>
  <si>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</si>
  <si>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</si>
  <si>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</si>
  <si>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</si>
  <si>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</si>
  <si>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</si>
  <si>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</si>
  <si>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</si>
  <si>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</si>
  <si>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</si>
  <si>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</si>
  <si>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</si>
  <si>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</si>
  <si>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</si>
  <si>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</si>
  <si>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</si>
  <si>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</si>
  <si>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</si>
  <si>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</si>
  <si>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</si>
  <si>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</si>
  <si>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</si>
  <si>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</si>
  <si>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</si>
  <si>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</si>
  <si>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</si>
  <si>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</si>
  <si>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</si>
  <si>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</si>
  <si>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</si>
  <si>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</si>
  <si>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</si>
  <si>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</si>
  <si>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</si>
  <si>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</si>
  <si>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</si>
  <si>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</si>
  <si>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</si>
  <si>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</si>
  <si>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</si>
  <si>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</si>
  <si>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</si>
  <si>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</si>
  <si>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</si>
  <si>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</si>
  <si>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</si>
  <si>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</si>
  <si>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</si>
  <si>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</si>
  <si>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</si>
  <si>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</si>
  <si>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</si>
  <si>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</si>
  <si>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</si>
  <si>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</si>
  <si>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</si>
  <si>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</si>
  <si>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</si>
  <si>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</si>
  <si>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</si>
  <si>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</si>
  <si>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</si>
  <si>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</si>
  <si>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</si>
  <si>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</si>
  <si>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</si>
  <si>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</si>
  <si>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</si>
  <si>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</si>
  <si>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</si>
  <si>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</si>
  <si>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</si>
  <si>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</si>
  <si>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</si>
  <si>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</si>
  <si>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</si>
  <si>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</si>
  <si>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</si>
  <si>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</si>
  <si>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</si>
  <si>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</si>
  <si>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</si>
  <si>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</si>
  <si>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</si>
  <si>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</si>
  <si>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</si>
  <si>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</si>
  <si>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</si>
  <si>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</si>
  <si>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</si>
  <si>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</si>
  <si>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</si>
  <si>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</si>
  <si>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</si>
  <si>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</si>
  <si>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</si>
  <si>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</si>
  <si>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</si>
  <si>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</si>
  <si>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</si>
  <si>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</si>
  <si>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</si>
  <si>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</si>
  <si>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</si>
  <si>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</si>
  <si>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</si>
  <si>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</si>
  <si>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</si>
  <si>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</si>
  <si>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</si>
  <si>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</si>
  <si>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</si>
  <si>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</si>
  <si>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</si>
  <si>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</si>
  <si>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</si>
  <si>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</si>
  <si>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</si>
  <si>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</si>
  <si>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</si>
  <si>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</si>
  <si>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</si>
  <si>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</si>
  <si>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</si>
  <si>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</si>
  <si>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</si>
  <si>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</si>
  <si>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</si>
  <si>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</si>
  <si>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</si>
  <si>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</si>
  <si>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</si>
  <si>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</si>
  <si>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</si>
  <si>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</si>
  <si>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</si>
  <si>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</si>
  <si>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</si>
  <si>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</si>
  <si>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</si>
  <si>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</si>
  <si>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</si>
  <si>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</si>
  <si>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</si>
  <si>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</si>
  <si>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</si>
  <si>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</si>
  <si>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</si>
  <si>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</si>
  <si>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</si>
  <si>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</si>
  <si>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</si>
  <si>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</si>
  <si>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</si>
  <si>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</si>
  <si>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</si>
  <si>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</si>
  <si>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</si>
  <si>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</si>
  <si>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</si>
  <si>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</si>
  <si>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</si>
  <si>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</si>
  <si>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</si>
  <si>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</si>
  <si>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</si>
  <si>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</si>
  <si>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</si>
  <si>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</si>
  <si>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</si>
  <si>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</si>
  <si>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</si>
  <si>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</si>
  <si>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</si>
  <si>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</si>
  <si>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</si>
  <si>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</si>
  <si>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</si>
  <si>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</si>
  <si>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</si>
  <si>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</si>
  <si>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</si>
  <si>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</si>
  <si>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</si>
  <si>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</si>
  <si>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</si>
  <si>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</si>
  <si>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</si>
  <si>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</si>
  <si>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</si>
  <si>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</si>
  <si>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</si>
  <si>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</si>
  <si>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</si>
  <si>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</si>
  <si>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</si>
  <si>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</si>
  <si>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</si>
  <si>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</si>
  <si>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</si>
  <si>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</si>
  <si>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</si>
  <si>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</si>
  <si>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</si>
  <si>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</si>
  <si>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</si>
  <si>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</si>
  <si>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</si>
  <si>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</si>
  <si>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</si>
  <si>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</si>
  <si>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</si>
  <si>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</si>
  <si>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</si>
  <si>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</si>
  <si>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</si>
  <si>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</si>
  <si>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</si>
  <si>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</si>
  <si>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</si>
  <si>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</si>
  <si>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</si>
  <si>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</si>
  <si>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</si>
  <si>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</si>
  <si>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</si>
  <si>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</si>
  <si>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</si>
  <si>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</si>
  <si>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</si>
  <si>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</si>
  <si>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</si>
  <si>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</si>
  <si>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</si>
  <si>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</si>
  <si>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</si>
  <si>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</si>
  <si>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</si>
  <si>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</si>
  <si>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</si>
  <si>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</si>
  <si>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</si>
  <si>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</si>
  <si>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</si>
  <si>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</si>
  <si>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</si>
  <si>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</si>
  <si>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</si>
  <si>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</si>
  <si>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</si>
  <si>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</si>
  <si>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</si>
  <si>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</si>
  <si>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</si>
  <si>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</si>
  <si>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</si>
  <si>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</si>
  <si>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</si>
  <si>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</si>
  <si>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</si>
  <si>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</si>
  <si>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</si>
  <si>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</si>
  <si>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</si>
  <si>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</si>
  <si>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</si>
  <si>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</si>
  <si>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</si>
  <si>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</si>
  <si>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</si>
  <si>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</si>
  <si>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</si>
  <si>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</si>
  <si>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</si>
  <si>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</si>
  <si>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</si>
  <si>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</si>
  <si>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</si>
  <si>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</si>
  <si>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</si>
  <si>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</si>
  <si>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</si>
  <si>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</si>
  <si>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</si>
  <si>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</si>
  <si>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</si>
  <si>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</si>
  <si>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</si>
  <si>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</si>
  <si>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</si>
  <si>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</si>
  <si>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</si>
  <si>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</si>
  <si>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</si>
  <si>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</si>
  <si>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</si>
  <si>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</si>
  <si>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</si>
  <si>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</si>
  <si>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</si>
  <si>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</si>
  <si>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</si>
  <si>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</si>
  <si>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</si>
  <si>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</si>
  <si>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</si>
  <si>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</si>
  <si>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</si>
  <si>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</si>
  <si>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</si>
  <si>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</si>
  <si>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</si>
  <si>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</si>
  <si>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</si>
  <si>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</si>
  <si>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</si>
  <si>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</si>
  <si>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</si>
  <si>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</si>
  <si>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</si>
  <si>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</si>
  <si>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</si>
  <si>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</si>
  <si>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</si>
  <si>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</si>
  <si>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</si>
  <si>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</si>
  <si>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</si>
  <si>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</si>
  <si>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</si>
  <si>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</si>
  <si>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</si>
  <si>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</si>
  <si>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</si>
  <si>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</si>
  <si>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</si>
  <si>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</si>
  <si>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</si>
  <si>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</si>
  <si>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</si>
  <si>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</si>
  <si>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</si>
  <si>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</si>
  <si>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</si>
  <si>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</si>
  <si>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</si>
  <si>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</si>
  <si>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</si>
  <si>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</si>
  <si>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</si>
  <si>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</si>
  <si>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</si>
  <si>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</si>
  <si>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</si>
  <si>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</si>
  <si>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</si>
  <si>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</si>
  <si>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</si>
  <si>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</si>
  <si>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</si>
  <si>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</si>
  <si>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</si>
  <si>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</si>
  <si>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</si>
  <si>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</si>
  <si>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</si>
  <si>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</si>
  <si>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</si>
  <si>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</si>
  <si>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</si>
  <si>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</si>
  <si>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</si>
  <si>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</si>
  <si>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</si>
  <si>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</si>
  <si>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</si>
  <si>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</si>
  <si>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</si>
  <si>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</si>
  <si>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</si>
  <si>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</si>
  <si>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</si>
  <si>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</si>
  <si>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</si>
  <si>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</si>
  <si>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</si>
  <si>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</si>
  <si>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</si>
  <si>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</si>
  <si>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</si>
  <si>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</si>
  <si>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</si>
  <si>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</si>
  <si>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</si>
  <si>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</si>
  <si>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</si>
  <si>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</si>
  <si>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</si>
  <si>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</si>
  <si>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</si>
  <si>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</si>
  <si>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</si>
  <si>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</si>
  <si>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</si>
  <si>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</si>
  <si>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</si>
  <si>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</si>
  <si>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</si>
  <si>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</si>
  <si>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</si>
  <si>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</si>
  <si>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</si>
  <si>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</si>
  <si>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</si>
  <si>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</si>
  <si>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</si>
  <si>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</si>
  <si>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</si>
  <si>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</si>
  <si>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</si>
  <si>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</si>
  <si>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</si>
  <si>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</si>
  <si>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</si>
  <si>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</si>
  <si>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</si>
  <si>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</si>
  <si>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</si>
  <si>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</si>
  <si>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</si>
  <si>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</si>
  <si>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</si>
  <si>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</si>
  <si>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</si>
  <si>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</si>
  <si>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</si>
  <si>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</si>
  <si>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</si>
  <si>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</si>
  <si>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</si>
  <si>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</si>
  <si>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</si>
  <si>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</si>
  <si>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</si>
  <si>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</si>
  <si>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</si>
  <si>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</si>
  <si>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</si>
  <si>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</si>
  <si>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</si>
  <si>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</si>
  <si>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</si>
  <si>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</si>
  <si>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</si>
  <si>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</si>
  <si>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</si>
  <si>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</si>
  <si>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</si>
  <si>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</si>
  <si>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</si>
  <si>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</si>
  <si>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</si>
  <si>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</si>
  <si>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</si>
  <si>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</si>
  <si>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</si>
  <si>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</si>
  <si>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</si>
  <si>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</si>
  <si>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</si>
  <si>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</si>
  <si>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</si>
  <si>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</si>
  <si>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</si>
  <si>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</si>
  <si>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</si>
  <si>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</si>
  <si>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</si>
  <si>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</si>
  <si>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</si>
  <si>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</si>
  <si>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</si>
  <si>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</si>
  <si>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</si>
  <si>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</si>
  <si>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</si>
  <si>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</si>
  <si>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</si>
  <si>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</si>
  <si>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</si>
  <si>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</si>
  <si>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</si>
  <si>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</si>
  <si>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</si>
  <si>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</si>
  <si>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</si>
  <si>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</si>
  <si>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</si>
  <si>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</si>
  <si>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</si>
  <si>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</si>
  <si>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</si>
  <si>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</si>
  <si>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</si>
  <si>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</si>
  <si>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</si>
  <si>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</si>
  <si>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</si>
  <si>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</si>
  <si>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</si>
  <si>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</si>
  <si>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</si>
  <si>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</si>
  <si>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</si>
  <si>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</si>
  <si>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</si>
  <si>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</si>
  <si>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</si>
  <si>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</si>
  <si>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</si>
  <si>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</si>
  <si>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</si>
  <si>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</si>
  <si>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</si>
  <si>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</si>
  <si>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</si>
  <si>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</si>
  <si>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</si>
  <si>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</si>
  <si>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</si>
  <si>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</si>
  <si>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</si>
  <si>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</si>
  <si>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</si>
  <si>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</si>
  <si>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</si>
  <si>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</si>
  <si>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</si>
  <si>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</si>
  <si>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</si>
  <si>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</si>
  <si>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</si>
  <si>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</si>
  <si>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</si>
  <si>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</si>
  <si>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</si>
  <si>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</si>
  <si>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</si>
  <si>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</si>
  <si>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</si>
  <si>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</si>
  <si>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</si>
  <si>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</si>
  <si>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</si>
  <si>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</si>
  <si>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</si>
  <si>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</si>
  <si>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</si>
  <si>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</si>
  <si>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</si>
  <si>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</si>
  <si>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</si>
  <si>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</si>
  <si>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</si>
  <si>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</si>
  <si>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</si>
  <si>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</si>
  <si>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</si>
  <si>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</si>
  <si>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</si>
  <si>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</si>
  <si>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</si>
  <si>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</si>
  <si>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</si>
  <si>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</si>
  <si>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</si>
  <si>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</si>
  <si>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</si>
  <si>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</si>
  <si>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</si>
  <si>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</si>
  <si>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</si>
  <si>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</si>
  <si>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</si>
  <si>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</si>
  <si>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</si>
  <si>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</si>
  <si>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</si>
  <si>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</si>
  <si>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</si>
  <si>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</si>
  <si>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</si>
  <si>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</si>
  <si>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</si>
  <si>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</si>
  <si>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</si>
  <si>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</si>
  <si>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</si>
  <si>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</si>
  <si>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</si>
  <si>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</si>
  <si>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</si>
  <si>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</si>
  <si>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</si>
  <si>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</si>
  <si>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</si>
  <si>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</si>
  <si>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</si>
  <si>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</si>
  <si>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</si>
  <si>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</si>
  <si>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</si>
  <si>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</si>
  <si>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</si>
  <si>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</si>
  <si>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</si>
  <si>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</si>
  <si>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</si>
  <si>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</si>
  <si>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</si>
  <si>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</si>
  <si>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</si>
  <si>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</si>
  <si>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</si>
  <si>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</si>
  <si>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</si>
  <si>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</si>
  <si>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</si>
  <si>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</si>
  <si>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</si>
  <si>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</si>
  <si>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</si>
  <si>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</si>
  <si>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</si>
  <si>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</si>
  <si>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</si>
  <si>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</si>
  <si>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</si>
  <si>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</si>
  <si>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</si>
  <si>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</si>
  <si>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</si>
  <si>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</si>
  <si>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</si>
  <si>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</si>
  <si>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</si>
  <si>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</si>
  <si>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</si>
  <si>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</si>
  <si>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</si>
  <si>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</si>
  <si>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</si>
  <si>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</si>
  <si>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</si>
  <si>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</si>
  <si>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</si>
  <si>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</si>
  <si>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</si>
  <si>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</si>
  <si>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</si>
  <si>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</si>
  <si>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</si>
  <si>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</si>
  <si>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</si>
  <si>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</si>
  <si>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</si>
  <si>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</si>
  <si>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</si>
  <si>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</si>
  <si>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</si>
  <si>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</si>
  <si>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</si>
  <si>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</si>
  <si>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</si>
  <si>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</si>
  <si>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</si>
  <si>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</si>
  <si>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</si>
  <si>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</si>
  <si>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</si>
  <si>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</si>
  <si>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</si>
  <si>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</si>
  <si>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</si>
  <si>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</si>
  <si>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</si>
  <si>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</si>
  <si>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</si>
  <si>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</si>
  <si>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</si>
  <si>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</si>
  <si>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</si>
  <si>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</si>
  <si>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</si>
  <si>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</si>
  <si>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</si>
  <si>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</si>
  <si>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</si>
  <si>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</si>
  <si>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</si>
  <si>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</si>
  <si>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</si>
  <si>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</si>
  <si>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</si>
  <si>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</si>
  <si>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</si>
  <si>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</si>
  <si>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</si>
  <si>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</si>
  <si>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</si>
  <si>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</si>
  <si>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</si>
  <si>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</si>
  <si>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</si>
  <si>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</si>
  <si>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</si>
  <si>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</si>
  <si>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</si>
  <si>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</si>
  <si>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</si>
  <si>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</si>
  <si>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</si>
  <si>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</si>
  <si>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</si>
  <si>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</si>
  <si>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</si>
  <si>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</si>
  <si>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</si>
  <si>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</si>
  <si>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</si>
  <si>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</si>
  <si>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</si>
  <si>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</si>
  <si>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</si>
  <si>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</si>
  <si>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</si>
  <si>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</si>
  <si>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</si>
  <si>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</si>
  <si>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</si>
  <si>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</si>
  <si>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</si>
  <si>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</si>
  <si>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</si>
  <si>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</si>
  <si>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</si>
  <si>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</si>
  <si>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</si>
  <si>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</si>
  <si>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</si>
  <si>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</si>
  <si>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</si>
  <si>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</si>
  <si>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</si>
  <si>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</si>
  <si>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</si>
  <si>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</si>
  <si>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</si>
  <si>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</si>
  <si>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</si>
  <si>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</si>
  <si>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</si>
  <si>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</si>
  <si>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</si>
  <si>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</si>
  <si>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</si>
  <si>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</si>
  <si>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</si>
  <si>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</si>
  <si>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</si>
  <si>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</si>
  <si>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</si>
  <si>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</si>
  <si>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</si>
  <si>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</si>
  <si>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</si>
  <si>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</si>
  <si>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</si>
  <si>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</si>
  <si>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</si>
  <si>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</si>
  <si>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</si>
  <si>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</si>
  <si>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</si>
  <si>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</si>
  <si>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</si>
  <si>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</si>
  <si>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</si>
  <si>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</si>
  <si>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</si>
  <si>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</si>
  <si>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</si>
  <si>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</si>
  <si>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</si>
  <si>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</si>
  <si>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</si>
  <si>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</si>
  <si>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</si>
  <si>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</si>
  <si>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</si>
  <si>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</si>
  <si>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</si>
  <si>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</si>
  <si>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</si>
  <si>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</si>
  <si>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</si>
  <si>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</si>
  <si>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</si>
  <si>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</si>
  <si>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</si>
  <si>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</si>
  <si>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</si>
  <si>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</si>
  <si>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</si>
  <si>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</si>
  <si>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</si>
  <si>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</si>
  <si>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</si>
  <si>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</si>
  <si>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</si>
  <si>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</si>
  <si>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</si>
  <si>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</si>
  <si>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</si>
  <si>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</si>
  <si>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</si>
  <si>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</si>
  <si>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</si>
  <si>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</si>
  <si>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</si>
  <si>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</si>
  <si>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</si>
  <si>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</si>
  <si>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</si>
  <si>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</si>
  <si>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</si>
  <si>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</si>
  <si>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</si>
  <si>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</si>
  <si>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</si>
  <si>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</si>
  <si>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</si>
  <si>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</si>
  <si>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</si>
  <si>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</si>
  <si>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</si>
  <si>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</si>
  <si>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</si>
  <si>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</si>
  <si>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</si>
  <si>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</si>
  <si>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</si>
  <si>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</si>
  <si>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</si>
  <si>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</si>
  <si>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</si>
  <si>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</si>
  <si>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</si>
  <si>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</si>
  <si>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</si>
  <si>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</si>
  <si>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</si>
  <si>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</si>
  <si>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</si>
  <si>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</si>
  <si>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</si>
  <si>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</si>
  <si>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</si>
  <si>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</si>
  <si>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</si>
  <si>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</si>
  <si>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</si>
  <si>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</si>
  <si>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</si>
  <si>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</si>
  <si>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</si>
  <si>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</si>
  <si>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</si>
  <si>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</si>
  <si>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</si>
  <si>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</si>
  <si>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</si>
  <si>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</si>
  <si>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</si>
  <si>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</si>
  <si>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</si>
  <si>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</si>
  <si>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</si>
  <si>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</si>
  <si>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</si>
  <si>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</si>
  <si>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</si>
  <si>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</si>
  <si>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</si>
  <si>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</si>
  <si>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</si>
  <si>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</si>
  <si>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</si>
  <si>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</si>
  <si>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</si>
  <si>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</si>
  <si>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</si>
  <si>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</si>
  <si>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</si>
  <si>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</si>
  <si>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</si>
  <si>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</si>
  <si>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</si>
  <si>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</si>
  <si>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</si>
  <si>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</si>
  <si>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</si>
  <si>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</si>
  <si>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</si>
  <si>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</si>
  <si>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</si>
  <si>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</si>
  <si>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</si>
  <si>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</si>
  <si>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</si>
  <si>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</si>
  <si>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</si>
  <si>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</si>
  <si>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</si>
  <si>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</si>
  <si>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</si>
  <si>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</si>
  <si>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</si>
  <si>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</si>
  <si>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</si>
  <si>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</si>
  <si>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</si>
  <si>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</si>
  <si>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</si>
  <si>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</si>
  <si>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</si>
  <si>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</si>
  <si>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</si>
  <si>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</si>
  <si>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</si>
  <si>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</si>
  <si>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</si>
  <si>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</si>
  <si>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</si>
  <si>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</si>
  <si>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</si>
  <si>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</si>
  <si>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</si>
  <si>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</si>
  <si>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</si>
  <si>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</si>
  <si>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</si>
  <si>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</si>
  <si>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</si>
  <si>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</si>
  <si>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</si>
  <si>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</si>
  <si>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</si>
  <si>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</si>
  <si>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</si>
  <si>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</si>
  <si>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</si>
  <si>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</si>
  <si>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</si>
  <si>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</si>
  <si>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</si>
  <si>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</si>
  <si>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</si>
  <si>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</si>
  <si>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</si>
  <si>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</si>
  <si>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</si>
  <si>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</si>
  <si>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</si>
  <si>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</si>
  <si>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</si>
  <si>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</si>
  <si>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</si>
  <si>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</si>
  <si>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</si>
  <si>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</si>
  <si>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</si>
  <si>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</si>
  <si>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</si>
  <si>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</si>
  <si>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</si>
  <si>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</si>
  <si>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</si>
  <si>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</si>
  <si>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</si>
  <si>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</si>
  <si>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</si>
  <si>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</si>
  <si>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</si>
  <si>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</si>
  <si>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</si>
  <si>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</si>
  <si>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</si>
  <si>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</si>
  <si>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</si>
  <si>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</si>
  <si>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</si>
  <si>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</si>
  <si>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</si>
  <si>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</si>
  <si>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</si>
  <si>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</si>
  <si>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</si>
  <si>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</si>
  <si>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</si>
  <si>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</si>
  <si>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</si>
  <si>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</si>
  <si>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</si>
  <si>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</si>
  <si>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</si>
  <si>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</si>
  <si>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</si>
  <si>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</si>
  <si>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</si>
  <si>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</si>
  <si>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</si>
  <si>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</si>
  <si>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</si>
  <si>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</si>
  <si>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</si>
  <si>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</si>
  <si>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</si>
  <si>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</si>
  <si>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</si>
  <si>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</si>
  <si>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</si>
  <si>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</si>
  <si>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</si>
  <si>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</si>
  <si>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</si>
  <si>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</si>
  <si>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</si>
  <si>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</si>
  <si>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</si>
  <si>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</si>
  <si>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</si>
  <si>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</si>
  <si>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</si>
  <si>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</si>
  <si>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</si>
  <si>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</si>
  <si>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</si>
  <si>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</si>
  <si>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</si>
  <si>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</si>
  <si>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</si>
  <si>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</si>
  <si>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</si>
  <si>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</si>
  <si>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</si>
  <si>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</si>
  <si>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</si>
  <si>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</si>
  <si>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</si>
  <si>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</si>
  <si>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</si>
  <si>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</si>
  <si>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</si>
  <si>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</si>
  <si>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</si>
  <si>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</si>
  <si>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</si>
  <si>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</si>
  <si>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</si>
  <si>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</si>
  <si>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</si>
  <si>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</si>
  <si>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</si>
  <si>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</si>
  <si>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</si>
  <si>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</si>
  <si>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</si>
  <si>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</si>
  <si>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</si>
  <si>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</si>
  <si>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</si>
  <si>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</si>
  <si>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</si>
  <si>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</si>
  <si>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</si>
  <si>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</si>
  <si>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</si>
  <si>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</si>
  <si>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</si>
  <si>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</si>
  <si>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</si>
  <si>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</si>
  <si>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</si>
  <si>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</si>
  <si>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</si>
  <si>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</si>
  <si>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</si>
  <si>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</si>
  <si>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</si>
  <si>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</si>
  <si>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</si>
  <si>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</si>
  <si>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</si>
  <si>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</si>
  <si>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</si>
  <si>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</si>
  <si>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</si>
  <si>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</si>
  <si>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</si>
  <si>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</si>
  <si>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</si>
  <si>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</si>
  <si>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</si>
  <si>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</si>
  <si>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</si>
  <si>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</si>
  <si>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</si>
  <si>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</si>
  <si>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</si>
  <si>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</si>
  <si>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</si>
  <si>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</si>
  <si>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</si>
  <si>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</si>
  <si>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</si>
  <si>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</si>
  <si>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</si>
  <si>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</si>
  <si>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</si>
  <si>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</si>
  <si>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</si>
  <si>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</si>
  <si>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</si>
  <si>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</si>
  <si>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</si>
  <si>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</si>
  <si>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</si>
  <si>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</si>
  <si>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</si>
  <si>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</si>
  <si>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</si>
  <si>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</si>
  <si>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</si>
  <si>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</si>
  <si>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</si>
  <si>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</si>
  <si>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</si>
  <si>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</si>
  <si>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</si>
  <si>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</si>
  <si>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</si>
  <si>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</si>
  <si>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</si>
  <si>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</si>
  <si>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</si>
  <si>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</si>
  <si>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</si>
  <si>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</si>
  <si>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</si>
  <si>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</si>
  <si>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</si>
  <si>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</si>
  <si>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</si>
  <si>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</si>
  <si>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</si>
  <si>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</si>
  <si>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</si>
  <si>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</si>
  <si>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</si>
  <si>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</si>
  <si>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</si>
  <si>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</si>
  <si>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</si>
  <si>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</si>
  <si>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</si>
  <si>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</si>
  <si>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</si>
  <si>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</si>
  <si>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</si>
  <si>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</si>
  <si>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</si>
  <si>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</si>
  <si>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</si>
  <si>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</si>
  <si>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</si>
  <si>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</si>
  <si>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</si>
  <si>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</si>
  <si>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</si>
  <si>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</si>
  <si>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</si>
  <si>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</si>
  <si>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</si>
  <si>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</si>
  <si>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</si>
  <si>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</si>
  <si>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</si>
  <si>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</si>
  <si>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</si>
  <si>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</si>
  <si>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</si>
  <si>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</si>
  <si>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</si>
  <si>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</si>
  <si>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</si>
  <si>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</si>
  <si>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</si>
  <si>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</si>
  <si>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</si>
  <si>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</si>
  <si>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</si>
  <si>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</si>
  <si>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</si>
  <si>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</si>
  <si>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</si>
  <si>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</si>
  <si>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</si>
  <si>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</si>
  <si>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</si>
  <si>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</si>
  <si>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</si>
  <si>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</si>
  <si>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</si>
  <si>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</si>
  <si>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</si>
  <si>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</si>
  <si>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</si>
  <si>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</si>
  <si>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</si>
  <si>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</si>
  <si>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</si>
  <si>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</si>
  <si>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</si>
  <si>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</si>
  <si>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</si>
  <si>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</si>
  <si>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</si>
  <si>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</si>
  <si>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</si>
  <si>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</si>
  <si>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</si>
  <si>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</si>
  <si>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</si>
  <si>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</si>
  <si>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</si>
  <si>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</si>
  <si>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</si>
  <si>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</si>
  <si>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</si>
  <si>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</si>
  <si>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</si>
  <si>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</si>
  <si>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</si>
  <si>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</si>
  <si>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</si>
  <si>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</si>
  <si>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</si>
  <si>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</si>
  <si>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</si>
  <si>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</si>
  <si>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</si>
  <si>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</si>
  <si>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</si>
  <si>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</si>
  <si>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</si>
  <si>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</si>
  <si>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</si>
  <si>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</si>
  <si>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</si>
  <si>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</si>
  <si>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</si>
  <si>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</si>
  <si>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</si>
  <si>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</si>
  <si>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</si>
  <si>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</si>
  <si>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</si>
  <si>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</si>
  <si>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</si>
  <si>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</si>
  <si>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</si>
  <si>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</si>
  <si>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</si>
  <si>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</si>
  <si>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</si>
  <si>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</si>
  <si>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</si>
  <si>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</si>
  <si>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</si>
  <si>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</si>
  <si>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</si>
  <si>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</si>
  <si>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</si>
  <si>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</si>
  <si>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</si>
  <si>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</si>
  <si>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</si>
  <si>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</si>
  <si>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</si>
  <si>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</si>
  <si>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</si>
  <si>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</si>
  <si>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</si>
  <si>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</si>
  <si>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</si>
  <si>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</si>
  <si>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</si>
  <si>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</si>
  <si>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</si>
  <si>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</si>
  <si>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</si>
  <si>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</si>
  <si>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</si>
  <si>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</si>
  <si>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</si>
  <si>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</si>
  <si>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</si>
  <si>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</si>
  <si>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</si>
  <si>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</si>
  <si>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</si>
  <si>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</si>
  <si>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</si>
  <si>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</si>
  <si>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</si>
  <si>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</si>
  <si>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</si>
  <si>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</si>
  <si>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</si>
  <si>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</si>
  <si>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</si>
  <si>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</si>
  <si>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</si>
  <si>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</si>
  <si>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</si>
  <si>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</si>
  <si>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</si>
  <si>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</si>
  <si>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</si>
  <si>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</si>
  <si>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</si>
  <si>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</si>
  <si>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</si>
  <si>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</si>
  <si>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</si>
  <si>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</si>
  <si>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</si>
  <si>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</si>
  <si>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</si>
  <si>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</si>
  <si>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</si>
  <si>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</si>
  <si>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</si>
  <si>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</si>
  <si>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</si>
  <si>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</si>
  <si>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</si>
  <si>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</si>
  <si>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</si>
  <si>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</si>
  <si>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</si>
  <si>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</si>
  <si>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</si>
  <si>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</si>
  <si>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</si>
  <si>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</si>
  <si>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</si>
  <si>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</si>
  <si>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</si>
  <si>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</si>
  <si>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</si>
  <si>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</si>
  <si>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</si>
  <si>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</si>
  <si>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</si>
  <si>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</si>
  <si>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</si>
  <si>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</si>
  <si>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</si>
  <si>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</si>
  <si>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</si>
  <si>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</si>
  <si>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</si>
  <si>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</si>
  <si>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</si>
  <si>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</si>
  <si>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</si>
  <si>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</si>
  <si>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</si>
  <si>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</si>
  <si>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</si>
  <si>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</si>
  <si>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</si>
  <si>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</si>
  <si>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</si>
  <si>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</si>
  <si>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</si>
  <si>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</si>
  <si>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</si>
  <si>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</si>
  <si>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</si>
  <si>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</si>
  <si>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</si>
  <si>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</si>
  <si>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</si>
  <si>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</si>
  <si>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</si>
  <si>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</si>
  <si>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</si>
  <si>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</si>
  <si>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</si>
  <si>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</si>
  <si>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</si>
  <si>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</si>
  <si>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</si>
  <si>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</si>
  <si>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</si>
  <si>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</si>
  <si>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</si>
  <si>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</si>
  <si>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</si>
  <si>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</si>
  <si>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</si>
  <si>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</si>
  <si>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</si>
  <si>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</si>
  <si>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</si>
  <si>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</si>
  <si>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</si>
  <si>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</si>
  <si>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</si>
  <si>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</si>
  <si>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</si>
  <si>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</si>
  <si>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</si>
  <si>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</si>
  <si>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</si>
  <si>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</si>
  <si>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</si>
  <si>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</si>
  <si>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</si>
  <si>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</si>
  <si>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</si>
  <si>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</si>
  <si>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</si>
  <si>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</si>
  <si>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</si>
  <si>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</si>
  <si>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</si>
  <si>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</si>
  <si>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</si>
  <si>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</si>
  <si>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</si>
  <si>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</si>
  <si>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</si>
  <si>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</si>
  <si>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</si>
  <si>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</si>
  <si>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</si>
  <si>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</si>
  <si>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</si>
  <si>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</si>
  <si>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</si>
  <si>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</si>
  <si>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</si>
  <si>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</si>
  <si>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</si>
  <si>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</si>
  <si>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</si>
  <si>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</si>
  <si>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</si>
  <si>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</si>
  <si>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</si>
  <si>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</si>
  <si>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</si>
  <si>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</si>
  <si>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</si>
  <si>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</si>
  <si>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</si>
  <si>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</si>
  <si>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</si>
  <si>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</si>
  <si>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</si>
  <si>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</si>
  <si>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</si>
  <si>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</si>
  <si>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</si>
  <si>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</si>
  <si>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</si>
  <si>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</si>
  <si>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</si>
  <si>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</si>
  <si>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</si>
  <si>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</si>
  <si>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</si>
  <si>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</si>
  <si>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</si>
  <si>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</si>
  <si>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</si>
  <si>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</si>
  <si>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</si>
  <si>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</si>
  <si>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</si>
  <si>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</si>
  <si>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</si>
  <si>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</si>
  <si>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</si>
  <si>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</si>
  <si>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</si>
  <si>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</si>
  <si>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</si>
  <si>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</si>
  <si>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</si>
  <si>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</si>
  <si>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</si>
  <si>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</si>
  <si>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</si>
  <si>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</si>
  <si>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</si>
  <si>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</si>
  <si>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</si>
  <si>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</si>
  <si>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</si>
  <si>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</si>
  <si>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</si>
  <si>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</si>
  <si>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</si>
  <si>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</si>
  <si>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</si>
  <si>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</si>
  <si>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</si>
  <si>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</si>
  <si>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</si>
  <si>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</si>
  <si>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</si>
  <si>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</si>
  <si>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</si>
  <si>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</si>
  <si>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</si>
  <si>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</si>
  <si>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</si>
  <si>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</si>
  <si>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</si>
  <si>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</si>
  <si>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</si>
  <si>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</si>
  <si>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</si>
  <si>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</si>
  <si>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</si>
  <si>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</si>
  <si>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</si>
  <si>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</si>
  <si>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</si>
  <si>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</si>
  <si>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</si>
  <si>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</si>
  <si>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</si>
  <si>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</si>
  <si>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</si>
  <si>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</si>
  <si>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</si>
  <si>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</si>
  <si>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</si>
  <si>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</si>
  <si>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</si>
  <si>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</si>
  <si>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</si>
  <si>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</si>
  <si>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</si>
  <si>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</si>
  <si>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</si>
  <si>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</si>
  <si>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</si>
  <si>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</si>
  <si>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</si>
  <si>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</si>
  <si>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</si>
  <si>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</si>
  <si>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</si>
  <si>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</si>
  <si>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</si>
  <si>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</si>
  <si>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</si>
  <si>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</si>
  <si>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</si>
  <si>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</si>
  <si>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</si>
  <si>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</si>
  <si>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</si>
  <si>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</si>
  <si>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</si>
  <si>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</si>
  <si>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</si>
  <si>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</si>
  <si>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</si>
  <si>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</si>
  <si>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</si>
  <si>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</si>
  <si>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</si>
  <si>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</si>
  <si>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</si>
  <si>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</si>
  <si>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</si>
  <si>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</si>
  <si>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</si>
  <si>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</si>
  <si>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</si>
  <si>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</si>
  <si>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</si>
  <si>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</si>
  <si>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</si>
  <si>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</si>
  <si>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</si>
  <si>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</si>
  <si>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</si>
  <si>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</si>
  <si>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</si>
  <si>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</si>
  <si>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</si>
  <si>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</si>
  <si>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</si>
  <si>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</si>
  <si>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</si>
  <si>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</si>
  <si>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</si>
  <si>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</si>
  <si>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</si>
  <si>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</si>
  <si>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</si>
  <si>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</si>
  <si>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</si>
  <si>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</si>
  <si>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</si>
  <si>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</si>
  <si>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</si>
  <si>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</si>
  <si>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</si>
  <si>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</si>
  <si>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</si>
  <si>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</si>
  <si>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</si>
  <si>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</si>
  <si>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</si>
  <si>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</si>
  <si>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</si>
  <si>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</si>
  <si>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</si>
  <si>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</si>
  <si>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</si>
  <si>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</si>
  <si>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</si>
  <si>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</si>
  <si>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</si>
  <si>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</si>
  <si>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</si>
  <si>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</si>
  <si>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</si>
  <si>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</si>
  <si>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</si>
  <si>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</si>
  <si>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</si>
  <si>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</si>
  <si>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</si>
  <si>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</si>
  <si>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</si>
  <si>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</si>
  <si>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</si>
  <si>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</si>
  <si>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</si>
  <si>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</si>
  <si>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</si>
  <si>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</si>
  <si>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</si>
  <si>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</si>
  <si>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</si>
  <si>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</si>
  <si>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</si>
  <si>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</si>
  <si>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</si>
  <si>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</si>
  <si>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</si>
  <si>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</si>
  <si>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</si>
  <si>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</si>
  <si>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</si>
  <si>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</si>
  <si>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</si>
  <si>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</si>
  <si>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</si>
  <si>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</si>
  <si>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</si>
  <si>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</si>
  <si>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</si>
  <si>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</si>
  <si>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</si>
  <si>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</si>
  <si>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</si>
  <si>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</si>
  <si>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</si>
  <si>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</si>
  <si>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</si>
  <si>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</si>
  <si>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</si>
  <si>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</si>
  <si>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</si>
  <si>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</si>
  <si>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</si>
  <si>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</si>
  <si>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</si>
  <si>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</si>
  <si>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</si>
  <si>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</si>
  <si>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</si>
  <si>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</si>
  <si>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</si>
  <si>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</si>
  <si>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</si>
  <si>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</si>
  <si>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</si>
  <si>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</si>
  <si>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</si>
  <si>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</si>
  <si>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</si>
  <si>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</si>
  <si>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</si>
  <si>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</si>
  <si>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</si>
  <si>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</si>
  <si>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</si>
  <si>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</si>
  <si>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</si>
  <si>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</si>
  <si>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</si>
  <si>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</si>
  <si>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</si>
  <si>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</si>
  <si>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</si>
  <si>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</si>
  <si>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</si>
  <si>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</si>
  <si>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</si>
  <si>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</si>
  <si>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</si>
  <si>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</si>
  <si>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</si>
  <si>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</si>
  <si>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</si>
  <si>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</si>
  <si>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</si>
  <si>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</si>
  <si>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</si>
  <si>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</si>
  <si>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</si>
  <si>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</si>
  <si>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</si>
  <si>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</si>
  <si>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</si>
  <si>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</si>
  <si>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</si>
  <si>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</si>
  <si>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</si>
  <si>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</si>
  <si>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</si>
  <si>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</si>
  <si>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</si>
  <si>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</si>
  <si>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</si>
  <si>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</si>
  <si>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</si>
  <si>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</si>
  <si>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</si>
  <si>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</si>
  <si>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</si>
  <si>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</si>
  <si>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</si>
  <si>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</si>
  <si>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</si>
  <si>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</si>
  <si>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</si>
  <si>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</si>
  <si>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</si>
  <si>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</si>
  <si>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</si>
  <si>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</si>
  <si>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</si>
  <si>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</si>
  <si>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</si>
  <si>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</si>
  <si>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</si>
  <si>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</si>
  <si>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</si>
  <si>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</si>
  <si>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</si>
  <si>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</si>
  <si>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</si>
  <si>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</si>
  <si>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</si>
  <si>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</si>
  <si>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</si>
  <si>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</si>
  <si>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</si>
  <si>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</si>
  <si>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</si>
  <si>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</si>
  <si>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</si>
  <si>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</si>
  <si>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</si>
  <si>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</si>
  <si>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</si>
  <si>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</si>
  <si>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</si>
  <si>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</si>
  <si>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</si>
  <si>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</si>
  <si>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</si>
  <si>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</si>
  <si>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</si>
  <si>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</si>
  <si>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</si>
  <si>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</si>
  <si>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</si>
  <si>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</si>
  <si>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</si>
  <si>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</si>
  <si>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</si>
  <si>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</si>
  <si>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</si>
  <si>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</si>
  <si>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</si>
  <si>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</si>
  <si>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</si>
  <si>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</si>
  <si>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</si>
  <si>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</si>
  <si>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</si>
  <si>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</si>
  <si>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</si>
  <si>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</si>
  <si>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</si>
  <si>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</si>
  <si>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</si>
  <si>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</si>
  <si>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</si>
  <si>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</si>
  <si>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</si>
  <si>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</si>
  <si>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</si>
  <si>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</si>
  <si>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</si>
  <si>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</si>
  <si>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</si>
  <si>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</si>
  <si>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</si>
  <si>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</si>
  <si>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</si>
  <si>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</si>
  <si>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</si>
  <si>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</si>
  <si>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</si>
  <si>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</si>
  <si>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</si>
  <si>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</si>
  <si>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</si>
  <si>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</si>
  <si>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</si>
  <si>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</si>
  <si>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</si>
  <si>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</si>
  <si>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</si>
  <si>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</si>
  <si>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</si>
  <si>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</si>
  <si>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</si>
  <si>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</si>
  <si>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</si>
  <si>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</si>
  <si>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</si>
  <si>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</si>
  <si>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</si>
  <si>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</si>
  <si>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</si>
  <si>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</si>
  <si>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</si>
  <si>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</si>
  <si>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</si>
  <si>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</si>
  <si>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</si>
  <si>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</si>
  <si>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</si>
  <si>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</si>
  <si>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</si>
  <si>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</si>
  <si>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</si>
  <si>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</si>
  <si>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</si>
  <si>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</si>
  <si>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</si>
  <si>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</si>
  <si>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</si>
  <si>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</si>
  <si>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</si>
  <si>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</si>
  <si>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</si>
  <si>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</si>
  <si>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</si>
  <si>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</si>
  <si>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</si>
  <si>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</si>
  <si>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</si>
  <si>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</si>
  <si>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</si>
  <si>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</si>
  <si>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</si>
  <si>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</si>
  <si>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</si>
  <si>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</si>
  <si>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</si>
  <si>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</si>
  <si>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</si>
  <si>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</si>
  <si>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</si>
  <si>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</si>
  <si>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</si>
  <si>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</si>
  <si>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</si>
  <si>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</si>
  <si>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</si>
  <si>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</si>
  <si>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</si>
  <si>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</si>
  <si>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</si>
  <si>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</si>
  <si>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</si>
  <si>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</si>
  <si>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</si>
  <si>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</si>
  <si>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</si>
  <si>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</si>
  <si>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</si>
  <si>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</si>
  <si>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</si>
  <si>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</si>
  <si>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</si>
  <si>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</si>
  <si>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</si>
  <si>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</si>
  <si>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</si>
  <si>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</si>
  <si>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</si>
  <si>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</si>
  <si>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</si>
  <si>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</si>
  <si>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</si>
  <si>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</si>
  <si>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</si>
  <si>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</si>
  <si>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</si>
  <si>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</si>
  <si>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</si>
  <si>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</si>
  <si>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</si>
  <si>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</si>
  <si>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</si>
  <si>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</si>
  <si>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</si>
  <si>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</si>
  <si>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</si>
  <si>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</si>
  <si>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</si>
  <si>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</si>
  <si>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</si>
  <si>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</si>
  <si>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</si>
  <si>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</si>
  <si>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</si>
  <si>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</si>
  <si>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</si>
  <si>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</si>
  <si>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</si>
  <si>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</si>
  <si>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</si>
  <si>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</si>
  <si>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</si>
  <si>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</si>
  <si>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</si>
  <si>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</si>
  <si>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</si>
  <si>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</si>
  <si>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</si>
  <si>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</si>
  <si>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</si>
  <si>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</si>
  <si>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</si>
  <si>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</si>
  <si>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</si>
  <si>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</si>
  <si>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</si>
  <si>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</si>
  <si>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</si>
  <si>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</si>
  <si>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</si>
  <si>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</si>
  <si>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</si>
  <si>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</si>
  <si>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</si>
  <si>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</si>
  <si>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</si>
  <si>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</si>
  <si>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</si>
  <si>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</si>
  <si>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</si>
  <si>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</si>
  <si>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</si>
  <si>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</si>
  <si>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</si>
  <si>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</si>
  <si>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</si>
  <si>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</si>
  <si>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</si>
  <si>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</si>
  <si>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</si>
  <si>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</si>
  <si>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</si>
  <si>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</si>
  <si>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</si>
  <si>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</si>
  <si>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</si>
  <si>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</si>
  <si>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</si>
  <si>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</si>
  <si>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</si>
  <si>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</si>
  <si>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</si>
  <si>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</si>
  <si>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</si>
  <si>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</si>
  <si>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</si>
  <si>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</si>
  <si>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</si>
  <si>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</si>
  <si>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</si>
  <si>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</si>
  <si>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</si>
  <si>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</si>
  <si>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</si>
  <si>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</si>
  <si>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</si>
  <si>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</si>
  <si>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</si>
  <si>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</si>
  <si>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</si>
  <si>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</si>
  <si>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</si>
  <si>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</si>
  <si>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</si>
  <si>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</si>
  <si>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</si>
  <si>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</si>
  <si>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</si>
  <si>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</si>
  <si>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</si>
  <si>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</si>
  <si>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</si>
  <si>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</si>
  <si>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</si>
  <si>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</si>
  <si>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</si>
  <si>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</si>
  <si>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</si>
  <si>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</si>
  <si>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</si>
  <si>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</si>
  <si>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</si>
  <si>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</si>
  <si>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</si>
  <si>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</si>
  <si>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</si>
  <si>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</si>
  <si>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</si>
  <si>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</si>
  <si>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</si>
  <si>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</si>
  <si>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</si>
  <si>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</si>
  <si>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</si>
  <si>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</si>
  <si>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</si>
  <si>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</si>
  <si>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</si>
  <si>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</si>
  <si>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</si>
  <si>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</si>
  <si>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</si>
  <si>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</si>
  <si>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</si>
  <si>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</si>
  <si>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</si>
  <si>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</si>
  <si>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</si>
  <si>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</si>
  <si>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</si>
  <si>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</si>
  <si>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</si>
  <si>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</si>
  <si>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</si>
  <si>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</si>
  <si>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</si>
  <si>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</si>
  <si>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</si>
  <si>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</si>
  <si>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</si>
  <si>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</si>
  <si>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</si>
  <si>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</si>
  <si>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</si>
  <si>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</si>
  <si>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</si>
  <si>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</si>
  <si>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</si>
  <si>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</si>
  <si>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</si>
  <si>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</si>
  <si>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</si>
  <si>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</si>
  <si>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</si>
  <si>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</si>
  <si>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</si>
  <si>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</si>
  <si>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</si>
  <si>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</si>
  <si>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</si>
  <si>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</si>
  <si>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</si>
  <si>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</si>
  <si>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</si>
  <si>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</si>
  <si>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</si>
  <si>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</si>
  <si>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</si>
  <si>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</si>
  <si>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</si>
  <si>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</si>
  <si>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</si>
  <si>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</si>
  <si>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</si>
  <si>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</si>
  <si>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</si>
  <si>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</si>
  <si>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</si>
  <si>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</si>
  <si>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</si>
  <si>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</si>
  <si>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</si>
  <si>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</si>
  <si>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</si>
  <si>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</si>
  <si>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</si>
  <si>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</si>
  <si>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</si>
  <si>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</si>
  <si>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</si>
  <si>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</si>
  <si>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</si>
  <si>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</si>
  <si>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</si>
  <si>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</si>
  <si>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</si>
  <si>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</si>
  <si>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</si>
  <si>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</si>
  <si>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</si>
  <si>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</si>
  <si>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</si>
  <si>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</si>
  <si>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</si>
  <si>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</si>
  <si>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</si>
  <si>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</si>
  <si>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</si>
  <si>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</si>
  <si>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</si>
  <si>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</si>
  <si>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</si>
  <si>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</si>
  <si>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</si>
  <si>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</si>
  <si>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</si>
  <si>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</si>
  <si>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</si>
  <si>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</si>
  <si>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</si>
  <si>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</si>
  <si>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</si>
  <si>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</si>
  <si>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</si>
  <si>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</si>
  <si>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</si>
  <si>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</si>
  <si>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</si>
  <si>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</si>
  <si>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</si>
  <si>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</si>
  <si>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</si>
  <si>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</si>
  <si>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</si>
  <si>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</si>
  <si>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</si>
  <si>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</si>
  <si>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</si>
  <si>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</si>
  <si>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</si>
  <si>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</si>
  <si>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</si>
  <si>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</si>
  <si>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</si>
  <si>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</si>
  <si>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</si>
  <si>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</si>
  <si>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</si>
  <si>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</si>
  <si>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</si>
  <si>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</si>
  <si>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</si>
  <si>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</si>
  <si>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</si>
  <si>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</si>
  <si>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</si>
  <si>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</si>
  <si>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</si>
  <si>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</si>
  <si>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</si>
  <si>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</si>
  <si>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</si>
  <si>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</si>
  <si>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</si>
  <si>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</si>
  <si>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</si>
  <si>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</si>
  <si>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</si>
  <si>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</si>
  <si>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</si>
  <si>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</si>
  <si>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</si>
  <si>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</si>
  <si>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</si>
  <si>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</si>
  <si>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</si>
  <si>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</si>
  <si>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</si>
  <si>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</si>
  <si>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</si>
  <si>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</si>
  <si>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</si>
  <si>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</si>
  <si>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</si>
  <si>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</si>
  <si>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</si>
  <si>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</si>
  <si>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</si>
  <si>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</si>
  <si>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</si>
  <si>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</si>
  <si>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</si>
  <si>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</si>
  <si>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</si>
  <si>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</si>
  <si>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</si>
  <si>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</si>
  <si>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</si>
  <si>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</si>
  <si>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</si>
  <si>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</si>
  <si>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</si>
  <si>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</si>
  <si>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</si>
  <si>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</si>
  <si>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</si>
  <si>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</si>
  <si>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</si>
  <si>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</si>
  <si>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</si>
  <si>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</si>
  <si>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</si>
  <si>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</si>
  <si>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</si>
  <si>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</si>
  <si>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</si>
  <si>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</si>
  <si>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</si>
  <si>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</si>
  <si>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</si>
  <si>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</si>
  <si>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</si>
  <si>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</si>
  <si>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</si>
  <si>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</si>
  <si>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</si>
  <si>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</si>
  <si>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</si>
  <si>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</si>
  <si>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</si>
  <si>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</si>
  <si>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</si>
  <si>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</si>
  <si>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</si>
  <si>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</si>
  <si>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</si>
  <si>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</si>
  <si>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</si>
  <si>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</si>
  <si>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</si>
  <si>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</si>
  <si>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</si>
  <si>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</si>
  <si>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</si>
  <si>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</si>
  <si>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</si>
  <si>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</si>
  <si>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</si>
  <si>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</si>
  <si>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</si>
  <si>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</si>
  <si>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</si>
  <si>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</si>
  <si>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</si>
  <si>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</si>
  <si>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</si>
  <si>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</si>
  <si>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</si>
  <si>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</si>
  <si>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</si>
  <si>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</si>
  <si>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</si>
  <si>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</si>
  <si>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</si>
  <si>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</si>
  <si>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</si>
  <si>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</si>
  <si>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</si>
  <si>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</si>
  <si>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</si>
  <si>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</si>
  <si>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</si>
  <si>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</si>
  <si>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</si>
  <si>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</si>
  <si>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</si>
  <si>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</si>
  <si>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</si>
  <si>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</si>
  <si>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</si>
  <si>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</si>
  <si>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</si>
  <si>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</si>
  <si>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</si>
  <si>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</si>
  <si>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</si>
  <si>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</si>
  <si>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</si>
  <si>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</si>
  <si>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</si>
  <si>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</si>
  <si>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</si>
  <si>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</si>
  <si>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</si>
  <si>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</si>
  <si>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</si>
  <si>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</si>
  <si>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</si>
  <si>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</si>
  <si>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</si>
  <si>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</si>
  <si>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</si>
  <si>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</si>
  <si>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</si>
  <si>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</si>
  <si>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</si>
  <si>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</si>
  <si>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</si>
  <si>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</si>
  <si>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</si>
  <si>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</si>
  <si>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</si>
  <si>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</si>
  <si>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</si>
  <si>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</si>
  <si>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</si>
  <si>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</si>
  <si>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</si>
  <si>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</si>
  <si>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</si>
  <si>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</si>
  <si>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</si>
  <si>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</si>
  <si>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</si>
  <si>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</si>
  <si>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</si>
  <si>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</si>
  <si>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</si>
  <si>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</si>
  <si>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</si>
  <si>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</si>
  <si>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</si>
  <si>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</si>
  <si>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</si>
  <si>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</si>
  <si>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</si>
  <si>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</si>
  <si>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</si>
  <si>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</si>
  <si>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</si>
  <si>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</si>
  <si>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</si>
  <si>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</si>
  <si>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</si>
  <si>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</si>
  <si>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</si>
  <si>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</si>
  <si>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</si>
  <si>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</si>
  <si>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</si>
  <si>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</si>
  <si>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</si>
  <si>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</si>
  <si>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</si>
  <si>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</si>
  <si>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</si>
  <si>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</si>
  <si>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</si>
  <si>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</si>
  <si>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</si>
  <si>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</si>
  <si>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</si>
  <si>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</si>
  <si>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</si>
  <si>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</si>
  <si>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</si>
  <si>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</si>
  <si>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</si>
  <si>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</si>
  <si>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</si>
  <si>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</si>
  <si>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</si>
  <si>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</si>
  <si>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</si>
  <si>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</si>
  <si>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</si>
  <si>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</si>
  <si>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</si>
  <si>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</si>
  <si>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</si>
  <si>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</si>
  <si>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</si>
  <si>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</si>
  <si>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</si>
  <si>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</si>
  <si>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</si>
  <si>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</si>
  <si>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</si>
  <si>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</si>
  <si>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</si>
  <si>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</si>
  <si>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</si>
  <si>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</si>
  <si>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</si>
  <si>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</si>
  <si>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</si>
  <si>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</si>
  <si>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</si>
  <si>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</si>
  <si>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</si>
  <si>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</si>
  <si>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</si>
  <si>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</si>
  <si>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</si>
  <si>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</si>
  <si>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</si>
  <si>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</si>
  <si>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</si>
  <si>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</si>
  <si>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</si>
  <si>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</si>
  <si>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</si>
  <si>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</si>
  <si>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</si>
  <si>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</si>
  <si>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</si>
  <si>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</si>
  <si>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</si>
  <si>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</si>
  <si>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</si>
  <si>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</si>
  <si>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</si>
  <si>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</si>
  <si>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</si>
  <si>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</si>
  <si>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</si>
  <si>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</si>
  <si>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</si>
  <si>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</si>
  <si>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</si>
  <si>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</si>
  <si>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</si>
  <si>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</si>
  <si>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</si>
  <si>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</si>
  <si>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</si>
  <si>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</si>
  <si>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</si>
  <si>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</si>
  <si>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</si>
  <si>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</si>
  <si>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</si>
  <si>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</si>
  <si>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</si>
  <si>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</si>
  <si>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</si>
  <si>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</si>
  <si>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</si>
  <si>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</si>
  <si>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</si>
  <si>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</si>
  <si>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</si>
  <si>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</si>
  <si>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</si>
  <si>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</si>
  <si>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</si>
  <si>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</si>
  <si>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</si>
  <si>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</si>
  <si>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</si>
  <si>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</si>
  <si>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</si>
  <si>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</si>
  <si>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</si>
  <si>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</si>
  <si>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</si>
  <si>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</si>
  <si>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</si>
  <si>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</si>
  <si>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</si>
  <si>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</si>
  <si>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</si>
  <si>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</si>
  <si>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</si>
  <si>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</si>
  <si>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</si>
  <si>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</si>
  <si>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</si>
  <si>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</si>
  <si>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</si>
  <si>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</si>
  <si>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</si>
  <si>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</si>
  <si>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</si>
  <si>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</si>
  <si>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</si>
  <si>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</si>
  <si>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</si>
  <si>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</si>
  <si>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</si>
  <si>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</si>
  <si>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</si>
  <si>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</si>
  <si>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</si>
  <si>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</si>
  <si>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</si>
  <si>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</si>
  <si>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</si>
  <si>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</si>
  <si>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</si>
  <si>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</si>
  <si>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</si>
  <si>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</si>
  <si>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</si>
  <si>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</si>
  <si>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</si>
  <si>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</si>
  <si>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</si>
  <si>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</si>
  <si>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</si>
  <si>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</si>
  <si>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</si>
  <si>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</si>
  <si>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</si>
  <si>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</si>
  <si>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</si>
  <si>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</si>
  <si>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</si>
  <si>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</si>
  <si>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</si>
  <si>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</si>
  <si>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</si>
  <si>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</si>
  <si>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</si>
  <si>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</si>
  <si>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</si>
  <si>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</si>
  <si>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</si>
  <si>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</si>
  <si>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</si>
  <si>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</si>
  <si>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</si>
  <si>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</si>
  <si>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</si>
  <si>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</si>
  <si>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</si>
  <si>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</si>
  <si>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</si>
  <si>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</si>
  <si>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</si>
  <si>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</si>
  <si>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</si>
  <si>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</si>
  <si>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</si>
  <si>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</si>
  <si>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</si>
  <si>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</si>
  <si>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</si>
  <si>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</si>
  <si>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</si>
  <si>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</si>
  <si>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</si>
  <si>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</si>
  <si>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</si>
  <si>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</si>
  <si>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</si>
  <si>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</si>
  <si>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</si>
  <si>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</si>
  <si>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</si>
  <si>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</si>
  <si>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</si>
  <si>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</si>
  <si>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</si>
  <si>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</si>
  <si>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</si>
  <si>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</si>
  <si>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</si>
  <si>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</si>
  <si>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</si>
  <si>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</si>
  <si>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</si>
  <si>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</si>
  <si>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</si>
  <si>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</si>
  <si>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</si>
  <si>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</si>
  <si>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</si>
  <si>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</si>
  <si>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</si>
  <si>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</si>
  <si>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</si>
  <si>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</si>
  <si>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</si>
  <si>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</si>
  <si>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</si>
  <si>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</si>
  <si>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</si>
  <si>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</si>
  <si>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</si>
  <si>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</si>
  <si>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</si>
  <si>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</si>
  <si>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</si>
  <si>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</si>
  <si>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</si>
  <si>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</si>
  <si>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</si>
  <si>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</si>
  <si>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</si>
  <si>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</si>
  <si>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</si>
  <si>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</si>
  <si>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</si>
  <si>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</si>
  <si>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</si>
  <si>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</si>
  <si>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</si>
  <si>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</si>
  <si>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</si>
  <si>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</si>
  <si>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</si>
  <si>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</si>
  <si>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</si>
  <si>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</si>
  <si>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</si>
  <si>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</si>
  <si>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</si>
  <si>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</si>
  <si>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</si>
  <si>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</si>
  <si>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</si>
  <si>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</si>
  <si>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</si>
  <si>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</si>
  <si>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</si>
  <si>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</si>
  <si>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</si>
  <si>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</si>
  <si>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</si>
  <si>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</si>
  <si>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</si>
  <si>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</si>
  <si>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</si>
  <si>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</si>
  <si>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</si>
  <si>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</si>
  <si>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</si>
  <si>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</si>
  <si>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</si>
  <si>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</si>
  <si>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</si>
  <si>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</si>
  <si>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</si>
  <si>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</si>
  <si>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</si>
  <si>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</si>
  <si>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</si>
  <si>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</si>
  <si>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</si>
  <si>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</si>
  <si>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</si>
  <si>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</si>
  <si>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</si>
  <si>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</si>
  <si>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</si>
  <si>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</si>
  <si>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</si>
  <si>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</si>
  <si>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</si>
  <si>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</si>
  <si>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</si>
  <si>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</si>
  <si>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</si>
  <si>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</si>
  <si>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</si>
  <si>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</si>
  <si>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</si>
  <si>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</si>
  <si>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</si>
  <si>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</si>
  <si>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</si>
  <si>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</si>
  <si>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</si>
  <si>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</si>
  <si>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</si>
  <si>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</si>
  <si>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</si>
  <si>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</si>
  <si>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</si>
  <si>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</si>
  <si>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</si>
  <si>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</si>
  <si>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</si>
  <si>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</si>
  <si>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</si>
  <si>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</si>
  <si>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</si>
  <si>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</si>
  <si>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</si>
  <si>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</si>
  <si>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</si>
  <si>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</si>
  <si>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</si>
  <si>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</si>
  <si>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</si>
  <si>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</si>
  <si>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</si>
  <si>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</si>
  <si>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</si>
  <si>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</si>
  <si>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</si>
  <si>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</si>
  <si>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</si>
  <si>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</si>
  <si>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</si>
  <si>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</si>
  <si>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</si>
  <si>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</si>
  <si>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</si>
  <si>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</si>
  <si>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</si>
  <si>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</si>
  <si>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</si>
  <si>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</si>
  <si>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</si>
  <si>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</si>
  <si>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</si>
  <si>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</si>
  <si>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</si>
  <si>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</si>
  <si>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</si>
  <si>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</si>
  <si>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</si>
  <si>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</si>
  <si>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</si>
  <si>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</si>
  <si>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</si>
  <si>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</si>
  <si>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</si>
  <si>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</si>
  <si>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</si>
  <si>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</si>
  <si>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</si>
  <si>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</si>
  <si>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</si>
  <si>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</si>
  <si>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</si>
  <si>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</si>
  <si>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</si>
  <si>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</si>
  <si>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</si>
  <si>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</si>
  <si>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</si>
  <si>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</si>
  <si>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</si>
  <si>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</si>
  <si>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</si>
  <si>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</si>
  <si>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</si>
  <si>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</si>
  <si>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</si>
  <si>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</si>
  <si>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</si>
  <si>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</si>
  <si>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</si>
  <si>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</si>
  <si>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</si>
  <si>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</si>
  <si>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</si>
  <si>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</si>
  <si>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</si>
  <si>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</si>
  <si>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</si>
  <si>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</si>
  <si>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</si>
  <si>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</si>
  <si>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</si>
  <si>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</si>
  <si>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</si>
  <si>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</si>
  <si>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</si>
  <si>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</si>
  <si>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</si>
  <si>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</si>
  <si>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</si>
  <si>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</si>
  <si>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</si>
  <si>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</si>
  <si>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</si>
  <si>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</si>
  <si>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</si>
  <si>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</si>
  <si>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</si>
  <si>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</si>
  <si>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</si>
  <si>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</si>
  <si>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</si>
  <si>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</si>
  <si>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</si>
  <si>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</si>
  <si>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</si>
  <si>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</si>
  <si>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</si>
  <si>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</si>
  <si>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</si>
  <si>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</si>
  <si>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</si>
  <si>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</si>
  <si>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</si>
  <si>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</si>
  <si>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</si>
  <si>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</si>
  <si>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</si>
  <si>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</si>
  <si>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</si>
  <si>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</si>
  <si>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</si>
  <si>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</si>
  <si>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</si>
  <si>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</si>
  <si>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</si>
  <si>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</si>
  <si>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</si>
  <si>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</si>
  <si>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</si>
  <si>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</si>
  <si>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</si>
  <si>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</si>
  <si>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</si>
  <si>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</si>
  <si>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</si>
  <si>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</si>
  <si>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</si>
  <si>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</si>
  <si>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</si>
  <si>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</si>
  <si>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</si>
  <si>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</si>
  <si>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</si>
  <si>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</si>
  <si>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</si>
  <si>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</si>
  <si>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</si>
  <si>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</si>
  <si>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</si>
  <si>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</si>
  <si>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</si>
  <si>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</si>
  <si>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</si>
  <si>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</si>
  <si>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</si>
  <si>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</si>
  <si>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</si>
  <si>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</si>
  <si>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</si>
  <si>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</si>
  <si>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</si>
  <si>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</si>
  <si>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</si>
  <si>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</si>
  <si>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</si>
  <si>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</si>
  <si>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</si>
  <si>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</si>
  <si>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</si>
  <si>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</si>
  <si>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</si>
  <si>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</si>
  <si>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</si>
  <si>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</si>
  <si>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</si>
  <si>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</si>
  <si>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</si>
  <si>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</si>
  <si>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</si>
  <si>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</si>
  <si>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</si>
  <si>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</si>
  <si>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</si>
  <si>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</si>
  <si>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</si>
  <si>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</si>
  <si>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</si>
  <si>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</si>
  <si>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</si>
  <si>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</si>
  <si>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</si>
  <si>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</si>
  <si>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</si>
  <si>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</si>
  <si>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</si>
  <si>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</si>
  <si>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</si>
  <si>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</si>
  <si>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</si>
  <si>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</si>
  <si>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</si>
  <si>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</si>
  <si>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</si>
  <si>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</si>
  <si>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</si>
  <si>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</si>
  <si>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</si>
  <si>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</si>
  <si>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</si>
  <si>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</si>
  <si>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</si>
  <si>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</si>
  <si>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</si>
  <si>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</si>
  <si>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</si>
  <si>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</si>
  <si>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</si>
  <si>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</si>
  <si>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</si>
  <si>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</si>
  <si>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</si>
  <si>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</si>
  <si>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</si>
  <si>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</si>
  <si>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</si>
  <si>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</si>
  <si>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</si>
  <si>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</si>
  <si>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</si>
  <si>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</si>
  <si>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</si>
  <si>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</si>
  <si>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</si>
  <si>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</si>
  <si>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</si>
  <si>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</si>
  <si>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</si>
  <si>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</si>
  <si>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</si>
  <si>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</si>
  <si>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</si>
  <si>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</si>
  <si>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</si>
  <si>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</si>
  <si>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</si>
  <si>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</si>
  <si>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</si>
  <si>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</si>
  <si>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</si>
  <si>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</si>
  <si>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</si>
  <si>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</si>
  <si>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</si>
  <si>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</si>
  <si>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</si>
  <si>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</si>
  <si>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</si>
  <si>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</si>
  <si>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</si>
  <si>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</si>
  <si>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</si>
  <si>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</si>
  <si>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</si>
  <si>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</si>
  <si>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</si>
  <si>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</si>
  <si>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</si>
  <si>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</si>
  <si>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</si>
  <si>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</si>
  <si>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</si>
  <si>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</si>
  <si>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</si>
  <si>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</si>
  <si>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</si>
  <si>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</si>
  <si>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</si>
  <si>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</si>
  <si>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</si>
  <si>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</si>
  <si>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</si>
  <si>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</si>
  <si>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</si>
  <si>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</si>
  <si>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</si>
  <si>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</si>
  <si>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</si>
  <si>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</si>
  <si>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</si>
  <si>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</si>
  <si>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</si>
  <si>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</si>
  <si>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</si>
  <si>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</si>
  <si>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</si>
  <si>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</si>
  <si>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</si>
  <si>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</si>
  <si>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</si>
  <si>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</si>
  <si>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</si>
  <si>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</si>
  <si>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</si>
  <si>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</si>
  <si>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</si>
  <si>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</si>
  <si>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</si>
  <si>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</si>
  <si>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</si>
  <si>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</si>
  <si>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</si>
  <si>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</si>
  <si>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</si>
  <si>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</si>
  <si>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</si>
  <si>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</si>
  <si>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</si>
  <si>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</si>
  <si>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</si>
  <si>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</si>
  <si>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</si>
  <si>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</si>
  <si>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</si>
  <si>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</si>
  <si>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</si>
  <si>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</si>
  <si>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</si>
  <si>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</si>
  <si>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</si>
  <si>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</si>
  <si>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</si>
  <si>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</si>
  <si>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</si>
  <si>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</si>
  <si>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</si>
  <si>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</si>
  <si>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</si>
  <si>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</si>
  <si>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</si>
  <si>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</si>
  <si>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</si>
  <si>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</si>
  <si>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</si>
  <si>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</si>
  <si>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</si>
  <si>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</si>
  <si>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</si>
  <si>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</si>
  <si>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</si>
  <si>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</si>
  <si>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</si>
  <si>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</si>
  <si>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</si>
  <si>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</si>
  <si>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</si>
  <si>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</si>
  <si>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</si>
  <si>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</si>
  <si>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</si>
  <si>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</si>
  <si>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</si>
  <si>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</si>
  <si>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</si>
  <si>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</si>
  <si>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</si>
  <si>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</si>
  <si>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</si>
  <si>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</si>
  <si>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</si>
  <si>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</si>
  <si>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</si>
  <si>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</si>
  <si>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</si>
  <si>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</si>
  <si>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</si>
  <si>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</si>
  <si>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</si>
  <si>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</si>
  <si>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</si>
  <si>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</si>
  <si>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</si>
  <si>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</si>
  <si>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</si>
  <si>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</si>
  <si>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</si>
  <si>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</si>
  <si>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</si>
  <si>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</si>
  <si>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</si>
  <si>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</si>
  <si>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</si>
  <si>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</si>
  <si>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</si>
  <si>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</si>
  <si>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</si>
  <si>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</si>
  <si>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</si>
  <si>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</si>
  <si>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</si>
  <si>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</si>
  <si>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</si>
  <si>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</si>
  <si>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</si>
  <si>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</si>
  <si>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</si>
  <si>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</si>
  <si>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</si>
  <si>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</si>
  <si>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</si>
  <si>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</si>
  <si>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</si>
  <si>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</si>
  <si>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</si>
  <si>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</si>
  <si>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</si>
  <si>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</si>
  <si>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</si>
  <si>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</si>
  <si>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</si>
  <si>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</si>
  <si>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</si>
  <si>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</si>
  <si>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</si>
  <si>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</si>
  <si>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</si>
  <si>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</si>
  <si>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</si>
  <si>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</si>
  <si>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</si>
  <si>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</si>
  <si>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</si>
  <si>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</si>
  <si>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</si>
  <si>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</si>
  <si>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</si>
  <si>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</si>
  <si>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</si>
  <si>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</si>
  <si>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</si>
  <si>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</si>
  <si>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</si>
  <si>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</si>
  <si>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</si>
  <si>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</si>
  <si>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</si>
  <si>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</si>
  <si>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</si>
  <si>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</si>
  <si>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</si>
  <si>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</si>
  <si>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</si>
  <si>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</si>
  <si>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</si>
  <si>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</si>
  <si>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</si>
  <si>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</si>
  <si>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</si>
  <si>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</si>
  <si>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</si>
  <si>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</si>
  <si>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</si>
  <si>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</si>
  <si>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</si>
  <si>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</si>
  <si>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</si>
  <si>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</si>
  <si>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</si>
  <si>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</si>
  <si>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</si>
  <si>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</si>
  <si>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</si>
  <si>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</si>
  <si>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</si>
  <si>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</si>
  <si>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</si>
  <si>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</si>
  <si>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</si>
  <si>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</si>
  <si>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</si>
  <si>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</si>
  <si>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</si>
  <si>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</si>
  <si>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</si>
  <si>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</si>
  <si>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</si>
  <si>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</si>
  <si>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</si>
  <si>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</si>
  <si>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</si>
  <si>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</si>
  <si>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</si>
  <si>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</si>
  <si>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</si>
  <si>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</si>
  <si>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</si>
  <si>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</si>
  <si>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</si>
  <si>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</si>
  <si>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</si>
  <si>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</si>
  <si>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</si>
  <si>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</si>
  <si>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</si>
  <si>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</si>
  <si>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</si>
  <si>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</si>
  <si>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</si>
  <si>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</si>
  <si>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</si>
  <si>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</si>
  <si>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</si>
  <si>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</si>
  <si>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</si>
  <si>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</si>
  <si>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</si>
  <si>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</si>
  <si>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</si>
  <si>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</si>
  <si>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</si>
  <si>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</si>
  <si>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</si>
  <si>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</si>
  <si>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</si>
  <si>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</si>
  <si>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</si>
  <si>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</si>
  <si>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</si>
  <si>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</si>
  <si>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</si>
  <si>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</si>
  <si>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</si>
  <si>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</si>
  <si>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</si>
  <si>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</si>
  <si>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</si>
  <si>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</si>
  <si>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</si>
  <si>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</si>
  <si>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</si>
  <si>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</si>
  <si>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</si>
  <si>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</si>
  <si>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</si>
  <si>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</si>
  <si>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</si>
  <si>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</si>
  <si>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</si>
  <si>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</si>
  <si>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</si>
  <si>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</si>
  <si>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</si>
  <si>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</si>
  <si>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</si>
  <si>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</si>
  <si>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</si>
  <si>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</si>
  <si>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</si>
  <si>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</si>
  <si>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</si>
  <si>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</si>
  <si>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</si>
  <si>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</si>
  <si>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</si>
  <si>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</si>
  <si>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</si>
  <si>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</si>
  <si>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</si>
  <si>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</si>
  <si>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</si>
  <si>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</si>
  <si>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</si>
  <si>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</si>
  <si>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</si>
  <si>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</si>
  <si>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</si>
  <si>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</si>
  <si>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</si>
  <si>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</si>
  <si>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</si>
  <si>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</si>
  <si>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</si>
  <si>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</si>
  <si>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</si>
  <si>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</si>
  <si>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</si>
  <si>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</si>
  <si>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</si>
  <si>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</si>
  <si>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</si>
  <si>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</si>
  <si>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</si>
  <si>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</si>
  <si>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</si>
  <si>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</si>
  <si>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</si>
  <si>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</si>
  <si>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</si>
  <si>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</si>
  <si>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</si>
  <si>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</si>
  <si>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</si>
  <si>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</si>
  <si>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</si>
  <si>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</si>
  <si>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</si>
  <si>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</si>
  <si>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</si>
  <si>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</si>
  <si>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</si>
  <si>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</si>
  <si>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</si>
  <si>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</si>
  <si>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</si>
  <si>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</si>
  <si>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</si>
  <si>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</si>
  <si>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</si>
  <si>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</si>
  <si>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</si>
  <si>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</si>
  <si>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</si>
  <si>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</si>
  <si>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</si>
  <si>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</si>
  <si>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</si>
  <si>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</si>
  <si>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</si>
  <si>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</si>
  <si>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</si>
  <si>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</si>
  <si>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</si>
  <si>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</si>
  <si>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</si>
  <si>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</si>
  <si>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</si>
  <si>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</si>
  <si>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</si>
  <si>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</si>
  <si>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</si>
  <si>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</si>
  <si>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</si>
  <si>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</si>
  <si>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</si>
  <si>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</si>
  <si>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</si>
  <si>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</si>
  <si>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</si>
  <si>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</si>
  <si>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</si>
  <si>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</si>
  <si>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</si>
  <si>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</si>
  <si>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</si>
  <si>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</si>
  <si>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</si>
  <si>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</si>
  <si>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</si>
  <si>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</si>
  <si>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</si>
  <si>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</si>
  <si>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</si>
  <si>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</si>
  <si>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</si>
  <si>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</si>
  <si>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</si>
  <si>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</si>
  <si>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</si>
  <si>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</si>
  <si>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</si>
  <si>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</si>
  <si>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</si>
  <si>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</si>
  <si>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</si>
  <si>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</si>
  <si>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</si>
  <si>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</si>
  <si>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</si>
  <si>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</si>
  <si>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</si>
  <si>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</si>
  <si>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</si>
  <si>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</si>
  <si>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</si>
  <si>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</si>
  <si>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</si>
  <si>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</si>
  <si>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</si>
  <si>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</si>
  <si>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</si>
  <si>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</si>
  <si>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</si>
  <si>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</si>
  <si>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</si>
  <si>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</si>
  <si>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</si>
  <si>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</si>
  <si>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</si>
  <si>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</si>
  <si>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</si>
  <si>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</si>
  <si>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</si>
  <si>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</si>
  <si>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</si>
  <si>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</si>
  <si>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</si>
  <si>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</si>
  <si>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</si>
  <si>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</si>
  <si>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</si>
  <si>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</si>
  <si>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</si>
  <si>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</si>
  <si>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</si>
  <si>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</si>
  <si>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</si>
  <si>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</si>
  <si>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</si>
  <si>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</si>
  <si>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</si>
  <si>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</si>
  <si>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</si>
  <si>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</si>
  <si>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</si>
  <si>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</si>
  <si>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</si>
  <si>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</si>
  <si>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</si>
  <si>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</si>
  <si>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</si>
  <si>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</si>
  <si>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</si>
  <si>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</si>
  <si>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</si>
  <si>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</si>
  <si>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</si>
  <si>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</si>
  <si>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</si>
  <si>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</si>
  <si>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</si>
  <si>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</si>
  <si>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</si>
  <si>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</si>
  <si>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</si>
  <si>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</si>
  <si>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</si>
  <si>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</si>
  <si>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</si>
  <si>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</si>
  <si>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</si>
  <si>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</si>
  <si>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</si>
  <si>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</si>
  <si>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</si>
  <si>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</si>
  <si>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</si>
  <si>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</si>
  <si>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</si>
  <si>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</si>
  <si>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</si>
  <si>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</si>
  <si>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</si>
  <si>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</si>
  <si>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</si>
  <si>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</si>
  <si>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</si>
  <si>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</si>
  <si>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</si>
  <si>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</si>
  <si>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</si>
  <si>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</si>
  <si>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</si>
  <si>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</si>
  <si>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</si>
  <si>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</si>
  <si>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</si>
  <si>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</si>
  <si>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</si>
  <si>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</si>
  <si>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</si>
  <si>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</si>
  <si>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</si>
  <si>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</si>
  <si>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</si>
  <si>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</si>
  <si>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</si>
  <si>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</si>
  <si>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</si>
  <si>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</si>
  <si>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</si>
  <si>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</si>
  <si>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</si>
  <si>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</si>
  <si>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</si>
  <si>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</si>
  <si>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</si>
  <si>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</si>
  <si>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</si>
  <si>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</si>
  <si>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</si>
  <si>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</si>
  <si>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</si>
  <si>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</si>
  <si>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</si>
  <si>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</si>
  <si>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</si>
  <si>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</si>
  <si>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</si>
  <si>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</si>
  <si>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</si>
  <si>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</si>
  <si>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</si>
  <si>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</si>
  <si>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</si>
  <si>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</si>
  <si>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</si>
  <si>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</si>
  <si>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</si>
  <si>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</si>
  <si>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</si>
  <si>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</si>
  <si>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</si>
  <si>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</si>
  <si>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</si>
  <si>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</si>
  <si>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</si>
  <si>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</si>
  <si>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</si>
  <si>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</si>
  <si>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</si>
  <si>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</si>
  <si>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</si>
  <si>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</si>
  <si>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</si>
  <si>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</si>
  <si>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</si>
  <si>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</si>
  <si>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</si>
  <si>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</si>
  <si>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</si>
  <si>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</si>
  <si>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</si>
  <si>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</si>
  <si>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</si>
  <si>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</si>
  <si>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</si>
  <si>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</si>
  <si>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</si>
  <si>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</si>
  <si>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</si>
  <si>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</si>
  <si>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</si>
  <si>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</si>
  <si>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</si>
  <si>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</si>
  <si>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</si>
  <si>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</si>
  <si>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</si>
  <si>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</si>
  <si>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</si>
  <si>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</si>
  <si>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</si>
  <si>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</si>
  <si>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</si>
  <si>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</si>
  <si>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</si>
  <si>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</si>
  <si>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</si>
  <si>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</si>
  <si>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</si>
  <si>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</si>
  <si>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</si>
  <si>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</si>
  <si>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</si>
  <si>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</si>
  <si>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</si>
  <si>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</si>
  <si>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</si>
  <si>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</si>
  <si>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</si>
  <si>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</si>
  <si>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</si>
  <si>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</si>
  <si>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</si>
  <si>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</si>
  <si>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</si>
  <si>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</si>
  <si>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</si>
  <si>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</si>
  <si>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</si>
  <si>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</si>
  <si>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</si>
  <si>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</si>
  <si>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</si>
  <si>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</si>
  <si>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</si>
  <si>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</si>
  <si>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</si>
  <si>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</si>
  <si>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</si>
  <si>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</si>
  <si>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</si>
  <si>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</si>
  <si>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</si>
  <si>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</si>
  <si>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</si>
  <si>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</si>
  <si>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</si>
  <si>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</si>
  <si>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</si>
  <si>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</si>
  <si>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</si>
  <si>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</si>
  <si>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</si>
  <si>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</si>
  <si>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</si>
  <si>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</si>
  <si>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</si>
  <si>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</si>
  <si>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</si>
  <si>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</si>
  <si>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</si>
  <si>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</si>
  <si>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</si>
  <si>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</si>
  <si>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</si>
  <si>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</si>
  <si>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</si>
  <si>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</si>
  <si>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</si>
  <si>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</si>
  <si>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</si>
  <si>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</si>
  <si>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</si>
  <si>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</si>
  <si>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</si>
  <si>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</si>
  <si>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</si>
  <si>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</si>
  <si>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</si>
  <si>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</si>
  <si>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</si>
  <si>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</si>
  <si>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</si>
  <si>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</si>
  <si>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</si>
  <si>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</si>
  <si>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</si>
  <si>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</si>
  <si>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</si>
  <si>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</si>
  <si>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</si>
  <si>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</si>
  <si>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</si>
  <si>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</si>
  <si>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</si>
  <si>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</si>
  <si>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</si>
  <si>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</si>
  <si>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</si>
  <si>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</si>
  <si>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</si>
  <si>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</si>
  <si>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</si>
  <si>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</si>
  <si>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</si>
  <si>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</si>
  <si>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</si>
  <si>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</si>
  <si>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</si>
  <si>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</si>
  <si>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</si>
  <si>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</si>
  <si>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</si>
  <si>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</si>
  <si>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</si>
  <si>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</si>
  <si>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</si>
  <si>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</si>
  <si>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</si>
  <si>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</si>
  <si>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</si>
  <si>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</si>
  <si>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</si>
  <si>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</si>
  <si>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</si>
  <si>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</si>
  <si>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</si>
  <si>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</si>
  <si>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</si>
  <si>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</si>
  <si>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</si>
  <si>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</si>
  <si>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</si>
  <si>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</si>
  <si>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</si>
  <si>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</si>
  <si>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</si>
  <si>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</si>
  <si>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</si>
  <si>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</si>
  <si>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</si>
  <si>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</si>
  <si>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</si>
  <si>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</si>
  <si>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</si>
  <si>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</si>
  <si>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</si>
  <si>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</si>
  <si>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</si>
  <si>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</si>
  <si>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</si>
  <si>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</si>
  <si>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</si>
  <si>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</si>
  <si>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</si>
  <si>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</si>
  <si>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</si>
  <si>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</si>
  <si>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</si>
  <si>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</si>
  <si>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</si>
  <si>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</si>
  <si>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</si>
  <si>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</si>
  <si>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</si>
  <si>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</si>
  <si>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</si>
  <si>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</si>
  <si>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</si>
  <si>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</si>
  <si>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</si>
  <si>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</si>
  <si>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</si>
  <si>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</si>
  <si>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</si>
  <si>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</si>
  <si>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</si>
  <si>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</si>
  <si>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</si>
  <si>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</si>
  <si>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</si>
  <si>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</si>
  <si>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</si>
  <si>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</si>
  <si>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</si>
  <si>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</si>
  <si>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</si>
  <si>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</si>
  <si>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</si>
  <si>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</si>
  <si>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</si>
  <si>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</si>
  <si>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</si>
  <si>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</si>
  <si>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</si>
  <si>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</si>
  <si>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</si>
  <si>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</si>
  <si>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</si>
  <si>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</si>
  <si>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</si>
  <si>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</si>
  <si>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</si>
  <si>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</si>
  <si>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</si>
  <si>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</si>
  <si>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</si>
  <si>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</si>
  <si>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</si>
  <si>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</si>
  <si>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</si>
  <si>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</si>
  <si>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</si>
  <si>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</si>
  <si>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</si>
  <si>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</si>
  <si>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</si>
  <si>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</si>
  <si>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</si>
  <si>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</si>
  <si>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</si>
  <si>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</si>
  <si>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</si>
  <si>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</si>
  <si>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</si>
  <si>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</si>
  <si>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</si>
  <si>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</si>
  <si>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</si>
  <si>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</si>
  <si>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</si>
  <si>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</si>
  <si>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</si>
  <si>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</si>
  <si>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</si>
  <si>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</si>
  <si>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</si>
  <si>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</si>
  <si>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</si>
  <si>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</si>
  <si>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</si>
  <si>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</si>
  <si>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</si>
  <si>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</si>
  <si>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</si>
  <si>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</si>
  <si>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</si>
  <si>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</si>
  <si>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</si>
  <si>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</si>
  <si>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</si>
  <si>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</si>
  <si>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</si>
  <si>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</si>
  <si>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</si>
  <si>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</si>
  <si>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</si>
  <si>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</si>
  <si>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</si>
  <si>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</si>
  <si>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</si>
  <si>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</si>
  <si>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</si>
  <si>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</si>
  <si>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</si>
  <si>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</si>
  <si>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</si>
  <si>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</si>
  <si>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</si>
  <si>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</si>
  <si>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</si>
  <si>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</si>
  <si>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</si>
  <si>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</si>
  <si>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</si>
  <si>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</si>
  <si>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</si>
  <si>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</si>
  <si>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</si>
  <si>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</si>
  <si>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</si>
  <si>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</si>
  <si>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</si>
  <si>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</si>
  <si>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</si>
  <si>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</si>
  <si>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</si>
  <si>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</si>
  <si>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</si>
  <si>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</si>
  <si>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</si>
  <si>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</si>
  <si>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</si>
  <si>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</si>
  <si>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</si>
  <si>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</si>
  <si>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</si>
  <si>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</si>
  <si>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</si>
  <si>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</si>
  <si>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</si>
  <si>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</si>
  <si>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</si>
  <si>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</si>
  <si>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</si>
  <si>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</si>
  <si>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</si>
  <si>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</si>
  <si>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</si>
  <si>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</si>
  <si>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</si>
  <si>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</si>
  <si>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</si>
  <si>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</si>
  <si>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</si>
  <si>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</si>
  <si>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</si>
  <si>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</si>
  <si>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</si>
  <si>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</si>
  <si>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</si>
  <si>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</si>
  <si>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</si>
  <si>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</si>
  <si>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</si>
  <si>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</si>
  <si>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</si>
  <si>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</si>
  <si>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</si>
  <si>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</si>
  <si>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</si>
  <si>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</si>
  <si>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</si>
  <si>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</si>
  <si>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</si>
  <si>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</si>
  <si>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</si>
  <si>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</si>
  <si>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</si>
  <si>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</si>
  <si>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</si>
  <si>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</si>
  <si>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</si>
  <si>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</si>
  <si>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</si>
  <si>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</si>
  <si>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</si>
  <si>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</si>
  <si>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</si>
  <si>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</si>
  <si>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</si>
  <si>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</si>
  <si>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</si>
  <si>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</si>
  <si>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</si>
  <si>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</si>
  <si>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</si>
  <si>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</si>
  <si>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</si>
  <si>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</si>
  <si>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</si>
  <si>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</si>
  <si>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</si>
  <si>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</si>
  <si>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</si>
  <si>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</si>
  <si>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</si>
  <si>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</si>
  <si>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</si>
  <si>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</si>
  <si>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</si>
  <si>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</si>
  <si>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</si>
  <si>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</si>
  <si>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</si>
  <si>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</si>
  <si>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</si>
  <si>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</si>
  <si>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</si>
  <si>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</si>
  <si>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</si>
  <si>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</si>
  <si>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</si>
  <si>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</si>
  <si>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</si>
  <si>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</si>
  <si>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</si>
  <si>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</si>
  <si>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</si>
  <si>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</si>
  <si>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</si>
  <si>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</si>
  <si>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</si>
  <si>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</si>
  <si>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</si>
  <si>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</si>
  <si>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</si>
  <si>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</si>
  <si>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</si>
  <si>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</si>
  <si>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</si>
  <si>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</si>
  <si>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</si>
  <si>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</si>
  <si>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</si>
  <si>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</si>
  <si>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</si>
  <si>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</si>
  <si>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</si>
  <si>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</si>
  <si>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</si>
  <si>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</si>
  <si>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</si>
  <si>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</si>
  <si>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</si>
  <si>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</si>
  <si>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</si>
  <si>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</si>
  <si>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</si>
  <si>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</si>
  <si>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</si>
  <si>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</si>
  <si>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</si>
  <si>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</si>
  <si>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</si>
  <si>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</si>
  <si>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</si>
  <si>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</si>
  <si>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</si>
  <si>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</si>
  <si>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</si>
  <si>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</si>
  <si>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</si>
  <si>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</si>
  <si>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</si>
  <si>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</si>
  <si>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</si>
  <si>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</si>
  <si>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</si>
  <si>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</si>
  <si>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</si>
  <si>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</si>
  <si>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</si>
  <si>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</si>
  <si>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</si>
  <si>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</si>
  <si>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</si>
  <si>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</si>
  <si>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</si>
  <si>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</si>
  <si>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</si>
  <si>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</si>
  <si>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</si>
  <si>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</si>
  <si>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</si>
  <si>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</si>
  <si>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</si>
  <si>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</si>
  <si>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</si>
  <si>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</si>
  <si>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</si>
  <si>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</si>
  <si>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</si>
  <si>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</si>
  <si>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</si>
  <si>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</si>
  <si>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</si>
  <si>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</si>
  <si>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</si>
  <si>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</si>
  <si>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</si>
  <si>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</si>
  <si>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</si>
  <si>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</si>
  <si>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</si>
  <si>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</si>
  <si>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</si>
  <si>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</si>
  <si>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</si>
  <si>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</si>
  <si>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</si>
  <si>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</si>
  <si>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</si>
  <si>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</si>
  <si>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</si>
  <si>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</si>
  <si>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</si>
  <si>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</si>
  <si>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</si>
  <si>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</si>
  <si>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</si>
  <si>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</si>
  <si>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</si>
  <si>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</si>
  <si>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</si>
  <si>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</si>
  <si>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</si>
  <si>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</si>
  <si>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</si>
  <si>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</si>
  <si>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</si>
  <si>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</si>
  <si>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</si>
  <si>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</si>
  <si>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</si>
  <si>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</si>
  <si>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</si>
  <si>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</si>
  <si>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</si>
  <si>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</si>
  <si>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</si>
  <si>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</si>
  <si>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</si>
  <si>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</si>
  <si>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</si>
  <si>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</si>
  <si>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</si>
  <si>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</si>
  <si>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</si>
  <si>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</si>
  <si>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</si>
  <si>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</si>
  <si>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</si>
  <si>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</si>
  <si>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</si>
  <si>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</si>
  <si>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</si>
  <si>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</si>
  <si>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</si>
  <si>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</si>
  <si>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</si>
  <si>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</si>
  <si>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</si>
  <si>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</si>
  <si>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</si>
  <si>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</si>
  <si>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</si>
  <si>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</si>
  <si>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</si>
  <si>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</si>
  <si>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</si>
  <si>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</si>
  <si>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</si>
  <si>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</si>
  <si>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</si>
  <si>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</si>
  <si>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</si>
  <si>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</si>
  <si>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</si>
  <si>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</si>
  <si>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</si>
  <si>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</si>
  <si>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</si>
  <si>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</si>
  <si>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</si>
  <si>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</si>
  <si>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</si>
  <si>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</si>
  <si>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</si>
  <si>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</si>
  <si>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</si>
  <si>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</si>
  <si>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</si>
  <si>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</si>
  <si>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</si>
  <si>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</si>
  <si>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</si>
  <si>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</si>
  <si>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</si>
  <si>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</si>
  <si>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</si>
  <si>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</si>
  <si>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</si>
  <si>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</si>
  <si>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</si>
  <si>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</si>
  <si>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</si>
  <si>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</si>
  <si>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</si>
  <si>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</si>
  <si>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</si>
  <si>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</si>
  <si>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</si>
  <si>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</si>
  <si>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</si>
  <si>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</si>
  <si>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</si>
  <si>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</si>
  <si>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</si>
  <si>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</si>
  <si>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</si>
  <si>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</si>
  <si>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</si>
  <si>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</si>
  <si>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</si>
  <si>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</si>
  <si>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</si>
  <si>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</si>
  <si>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</si>
  <si>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</si>
  <si>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</si>
  <si>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</si>
  <si>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</si>
  <si>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</si>
  <si>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</si>
  <si>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</si>
  <si>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</si>
  <si>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</si>
  <si>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</si>
  <si>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</si>
  <si>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</si>
  <si>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</si>
  <si>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</si>
  <si>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</si>
  <si>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</si>
  <si>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</si>
  <si>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</si>
  <si>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</si>
  <si>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</si>
  <si>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</si>
  <si>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</si>
  <si>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</si>
  <si>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</si>
  <si>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</si>
  <si>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</si>
  <si>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</si>
  <si>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</si>
  <si>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</si>
  <si>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</si>
  <si>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</si>
  <si>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</si>
  <si>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</si>
  <si>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</si>
  <si>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</si>
  <si>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</si>
  <si>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</si>
  <si>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</si>
  <si>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</si>
  <si>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</si>
  <si>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</si>
  <si>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</si>
  <si>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</si>
  <si>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</si>
  <si>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</si>
  <si>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</si>
  <si>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</si>
  <si>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</si>
  <si>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</si>
  <si>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</si>
  <si>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</si>
  <si>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</si>
  <si>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</si>
  <si>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</si>
  <si>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</si>
  <si>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</si>
  <si>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</si>
  <si>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</si>
  <si>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</si>
  <si>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</si>
  <si>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</si>
  <si>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</si>
  <si>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</si>
  <si>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</si>
  <si>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</si>
  <si>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</si>
  <si>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</si>
  <si>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</si>
  <si>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</si>
  <si>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</si>
  <si>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</si>
  <si>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</si>
  <si>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</si>
  <si>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</si>
  <si>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</si>
  <si>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</si>
  <si>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</si>
  <si>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</si>
  <si>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</si>
  <si>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</si>
  <si>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</si>
  <si>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</si>
  <si>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</si>
  <si>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</si>
  <si>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</si>
  <si>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</si>
  <si>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</si>
  <si>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</si>
  <si>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</si>
  <si>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</si>
  <si>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</si>
  <si>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</si>
  <si>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</si>
  <si>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</si>
  <si>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</si>
  <si>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</si>
  <si>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</si>
  <si>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</si>
  <si>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</si>
  <si>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</si>
  <si>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</si>
  <si>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</si>
  <si>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</si>
  <si>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</si>
  <si>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</si>
  <si>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</si>
  <si>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</si>
  <si>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</si>
  <si>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</si>
  <si>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</si>
  <si>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</si>
  <si>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</si>
  <si>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</si>
  <si>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</si>
  <si>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</si>
  <si>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</si>
  <si>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</si>
  <si>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</si>
  <si>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</si>
  <si>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</si>
  <si>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</si>
  <si>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</si>
  <si>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</si>
  <si>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</si>
  <si>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</si>
  <si>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</si>
  <si>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</si>
  <si>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</si>
  <si>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</si>
  <si>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</si>
  <si>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</si>
  <si>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</si>
  <si>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</si>
  <si>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</si>
  <si>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</si>
  <si>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</si>
  <si>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</si>
  <si>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</si>
  <si>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</si>
  <si>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</si>
  <si>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</si>
  <si>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</si>
  <si>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</si>
  <si>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</si>
  <si>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</si>
  <si>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</si>
  <si>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</si>
  <si>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</si>
  <si>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</si>
  <si>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</si>
  <si>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</si>
  <si>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</si>
  <si>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</si>
  <si>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</si>
  <si>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</si>
  <si>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</si>
  <si>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</si>
  <si>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</si>
  <si>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</si>
  <si>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</si>
  <si>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</si>
  <si>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</si>
  <si>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</si>
  <si>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</si>
  <si>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</si>
  <si>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</si>
  <si>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</si>
  <si>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</si>
  <si>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</si>
  <si>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</si>
  <si>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</si>
  <si>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</si>
  <si>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</si>
  <si>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</si>
  <si>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</si>
  <si>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</si>
  <si>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</si>
  <si>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</si>
  <si>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</si>
  <si>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</si>
  <si>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</si>
  <si>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</si>
  <si>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</si>
  <si>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</si>
  <si>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</si>
  <si>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</si>
  <si>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</si>
  <si>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</si>
  <si>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</si>
  <si>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</si>
  <si>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</si>
  <si>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</si>
  <si>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</si>
  <si>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</si>
  <si>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</si>
  <si>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</si>
  <si>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</si>
  <si>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</si>
  <si>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</si>
  <si>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</si>
  <si>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</si>
  <si>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</si>
  <si>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</si>
  <si>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</si>
  <si>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</si>
  <si>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</si>
  <si>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</si>
  <si>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</si>
  <si>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</si>
  <si>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</si>
  <si>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</si>
  <si>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</si>
  <si>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</si>
  <si>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</si>
  <si>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</si>
  <si>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</si>
  <si>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</si>
  <si>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</si>
  <si>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</si>
  <si>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</si>
  <si>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</si>
  <si>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</si>
  <si>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</si>
  <si>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</si>
  <si>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</si>
  <si>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</si>
  <si>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</si>
  <si>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</si>
  <si>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</si>
  <si>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</si>
  <si>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</si>
  <si>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</si>
  <si>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</si>
  <si>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</si>
  <si>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</si>
  <si>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</si>
  <si>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</si>
  <si>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</si>
  <si>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</si>
  <si>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</si>
  <si>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</si>
  <si>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</si>
  <si>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</si>
  <si>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</si>
  <si>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</si>
  <si>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</si>
  <si>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</si>
  <si>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</si>
  <si>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</si>
  <si>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</si>
  <si>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</si>
  <si>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</si>
  <si>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</si>
  <si>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</si>
  <si>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</si>
  <si>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</si>
  <si>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</si>
  <si>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</si>
  <si>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</si>
  <si>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</si>
  <si>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</si>
  <si>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</si>
  <si>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</si>
  <si>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</si>
  <si>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</si>
  <si>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</si>
  <si>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</si>
  <si>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</si>
  <si>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</si>
  <si>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</si>
  <si>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</si>
  <si>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</si>
  <si>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</si>
  <si>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</si>
  <si>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</si>
  <si>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</si>
  <si>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</si>
  <si>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</si>
  <si>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</si>
  <si>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</si>
  <si>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</si>
  <si>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</si>
  <si>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</si>
  <si>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</si>
  <si>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</si>
  <si>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</si>
  <si>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</si>
  <si>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</si>
  <si>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</si>
  <si>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</si>
  <si>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</si>
  <si>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</si>
  <si>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</si>
  <si>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</si>
  <si>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</si>
  <si>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</si>
  <si>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</si>
  <si>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</si>
  <si>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</si>
  <si>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</si>
  <si>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</si>
  <si>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</si>
  <si>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</si>
  <si>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</si>
  <si>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</si>
  <si>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</si>
  <si>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</si>
  <si>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</si>
  <si>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</si>
  <si>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</si>
  <si>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</si>
  <si>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</si>
  <si>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</si>
  <si>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</si>
  <si>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</si>
  <si>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</si>
  <si>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</si>
  <si>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</si>
  <si>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</si>
  <si>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</si>
  <si>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</si>
  <si>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</si>
  <si>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</si>
  <si>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</si>
  <si>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</si>
  <si>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</si>
  <si>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</si>
  <si>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</si>
  <si>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</si>
  <si>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</si>
  <si>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</si>
  <si>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</si>
  <si>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</si>
  <si>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</si>
  <si>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</si>
  <si>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</si>
  <si>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</si>
  <si>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</si>
  <si>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</si>
  <si>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</si>
  <si>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</si>
  <si>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</si>
  <si>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</si>
  <si>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</si>
  <si>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</si>
  <si>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</si>
  <si>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</si>
  <si>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</si>
  <si>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</si>
  <si>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</si>
  <si>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</si>
  <si>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</si>
  <si>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</si>
  <si>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</si>
  <si>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</si>
  <si>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</si>
  <si>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</si>
  <si>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</si>
  <si>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</si>
  <si>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</si>
  <si>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</si>
  <si>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</si>
  <si>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</si>
  <si>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</si>
  <si>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</si>
  <si>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</si>
  <si>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</si>
  <si>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</si>
  <si>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</si>
  <si>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</si>
  <si>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</si>
  <si>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</si>
  <si>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</si>
  <si>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</si>
  <si>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</si>
  <si>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</si>
  <si>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</si>
  <si>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</si>
  <si>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</si>
  <si>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</si>
  <si>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</si>
  <si>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</si>
  <si>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</si>
  <si>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</si>
  <si>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</si>
  <si>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</si>
  <si>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</si>
  <si>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</si>
  <si>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</si>
  <si>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</si>
  <si>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</si>
  <si>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</si>
  <si>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</si>
  <si>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</si>
  <si>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</si>
  <si>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</si>
  <si>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</si>
  <si>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</si>
  <si>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</si>
  <si>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</si>
  <si>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</si>
  <si>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</si>
  <si>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</si>
  <si>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</si>
  <si>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</si>
  <si>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</si>
  <si>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</si>
  <si>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</si>
  <si>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</si>
  <si>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</si>
  <si>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</si>
  <si>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</si>
  <si>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</si>
  <si>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</si>
  <si>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</si>
  <si>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</si>
  <si>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</si>
  <si>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</si>
  <si>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</si>
  <si>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</si>
  <si>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</si>
  <si>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</si>
  <si>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</si>
  <si>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</si>
  <si>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</si>
  <si>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</si>
  <si>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</si>
  <si>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</si>
  <si>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</si>
  <si>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</si>
  <si>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</si>
  <si>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</si>
  <si>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</si>
  <si>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</si>
  <si>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</si>
  <si>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</si>
  <si>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</si>
  <si>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</si>
  <si>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</si>
  <si>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</si>
  <si>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</si>
  <si>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</si>
  <si>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</si>
  <si>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</si>
  <si>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</si>
  <si>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</si>
  <si>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</si>
  <si>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</si>
  <si>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</si>
  <si>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</si>
  <si>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</si>
  <si>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</si>
  <si>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</si>
  <si>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</si>
  <si>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</si>
  <si>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</si>
  <si>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</si>
  <si>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</si>
  <si>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</si>
  <si>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</si>
  <si>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</si>
  <si>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</si>
  <si>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</si>
  <si>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</si>
  <si>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</si>
  <si>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</si>
  <si>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</si>
  <si>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</si>
  <si>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</si>
  <si>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</si>
  <si>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</si>
  <si>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</si>
  <si>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</si>
  <si>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</si>
  <si>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</si>
  <si>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</si>
  <si>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</si>
  <si>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</si>
  <si>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</si>
  <si>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</si>
  <si>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</si>
  <si>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</si>
  <si>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</si>
  <si>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</si>
  <si>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</si>
  <si>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</si>
  <si>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</si>
  <si>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</si>
  <si>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</si>
  <si>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</si>
  <si>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</si>
  <si>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</si>
  <si>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</si>
  <si>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</si>
  <si>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</si>
  <si>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</si>
  <si>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</si>
  <si>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</si>
  <si>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</si>
  <si>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</si>
  <si>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</si>
  <si>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</si>
  <si>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</si>
  <si>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</si>
  <si>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</si>
  <si>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</si>
  <si>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</si>
  <si>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</si>
  <si>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</si>
  <si>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</si>
  <si>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</si>
  <si>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</si>
  <si>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</si>
  <si>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</si>
  <si>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</si>
  <si>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</si>
  <si>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</si>
  <si>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</si>
  <si>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</si>
  <si>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</si>
  <si>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</si>
  <si>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</si>
  <si>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</si>
  <si>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</si>
  <si>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</si>
  <si>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</si>
  <si>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</si>
  <si>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</si>
  <si>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</si>
  <si>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</si>
  <si>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</si>
  <si>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</si>
  <si>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</si>
  <si>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</si>
  <si>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</si>
  <si>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</si>
  <si>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</si>
  <si>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</si>
  <si>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</si>
  <si>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</si>
  <si>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</si>
  <si>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</si>
  <si>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</si>
  <si>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</si>
  <si>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</si>
  <si>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</si>
  <si>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</si>
  <si>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</si>
  <si>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</si>
  <si>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</si>
  <si>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</si>
  <si>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</si>
  <si>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</si>
  <si>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</si>
  <si>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</si>
  <si>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</si>
  <si>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</si>
  <si>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</si>
  <si>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</si>
  <si>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</si>
  <si>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</si>
  <si>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</si>
  <si>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</si>
  <si>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</si>
  <si>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</si>
  <si>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</si>
  <si>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</si>
  <si>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</si>
  <si>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</si>
  <si>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</si>
  <si>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</si>
  <si>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</si>
  <si>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</si>
  <si>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</si>
  <si>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</si>
  <si>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</si>
  <si>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</si>
  <si>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</si>
  <si>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</si>
  <si>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</si>
  <si>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</si>
  <si>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</si>
  <si>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</si>
  <si>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</si>
  <si>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</si>
  <si>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</si>
  <si>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</si>
  <si>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</si>
  <si>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</si>
  <si>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</si>
  <si>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</si>
  <si>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</si>
  <si>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</si>
  <si>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</si>
  <si>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</si>
  <si>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</si>
  <si>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</si>
  <si>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</si>
  <si>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</si>
  <si>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</si>
  <si>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</si>
  <si>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</si>
  <si>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</si>
  <si>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</si>
  <si>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</si>
  <si>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</si>
  <si>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</si>
  <si>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</si>
  <si>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</si>
  <si>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</si>
  <si>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</si>
  <si>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</si>
  <si>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</si>
  <si>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</si>
  <si>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</si>
  <si>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</si>
  <si>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</si>
  <si>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</si>
  <si>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</si>
  <si>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</si>
  <si>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</si>
  <si>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</si>
  <si>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</si>
  <si>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</si>
  <si>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</si>
  <si>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</si>
  <si>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</si>
  <si>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</si>
  <si>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</si>
  <si>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</si>
  <si>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</si>
  <si>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</si>
  <si>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</si>
  <si>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</si>
  <si>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</si>
  <si>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</si>
  <si>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</si>
  <si>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</si>
  <si>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</si>
  <si>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</si>
  <si>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</si>
  <si>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</si>
  <si>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</si>
  <si>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</si>
  <si>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</si>
  <si>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</si>
  <si>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</si>
  <si>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</si>
  <si>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</si>
  <si>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</si>
  <si>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</si>
  <si>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</si>
  <si>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</si>
  <si>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</si>
  <si>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</si>
  <si>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</si>
  <si>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</si>
  <si>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</si>
  <si>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</si>
  <si>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</si>
  <si>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</si>
  <si>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</si>
  <si>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</si>
  <si>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</si>
  <si>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</si>
  <si>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</si>
  <si>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</si>
  <si>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</si>
  <si>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</si>
  <si>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</si>
  <si>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</si>
  <si>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</si>
  <si>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</si>
  <si>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</si>
  <si>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</si>
  <si>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</si>
  <si>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</si>
  <si>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</si>
  <si>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</si>
  <si>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</si>
  <si>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</si>
  <si>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</si>
  <si>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</si>
  <si>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</si>
  <si>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</si>
  <si>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</si>
  <si>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</si>
  <si>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</si>
  <si>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</si>
  <si>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</si>
  <si>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</si>
  <si>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</si>
  <si>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</si>
  <si>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</si>
  <si>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</si>
  <si>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</si>
  <si>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</si>
  <si>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</si>
  <si>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</si>
  <si>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</si>
  <si>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</si>
  <si>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</si>
  <si>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</si>
  <si>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</si>
  <si>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</si>
  <si>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</si>
  <si>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</si>
  <si>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</si>
  <si>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</si>
  <si>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</si>
  <si>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</si>
  <si>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</si>
  <si>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</si>
  <si>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</si>
  <si>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</si>
  <si>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</si>
  <si>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</si>
  <si>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</si>
  <si>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</si>
  <si>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</si>
  <si>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</si>
  <si>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</si>
  <si>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</si>
  <si>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</si>
  <si>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</si>
  <si>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</si>
  <si>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</si>
  <si>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</si>
  <si>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</si>
  <si>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</si>
  <si>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</si>
  <si>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</si>
  <si>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</si>
  <si>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</si>
  <si>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</si>
  <si>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</si>
  <si>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</si>
  <si>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</si>
  <si>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</si>
  <si>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</si>
  <si>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</si>
  <si>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</si>
  <si>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</si>
  <si>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</si>
  <si>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</si>
  <si>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</si>
  <si>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</si>
  <si>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</si>
  <si>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</si>
  <si>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</si>
  <si>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</si>
  <si>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</si>
  <si>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</si>
  <si>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</si>
  <si>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</si>
  <si>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</si>
  <si>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</si>
  <si>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</si>
  <si>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</si>
  <si>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</si>
  <si>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</si>
  <si>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</si>
  <si>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</si>
  <si>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</si>
  <si>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</si>
  <si>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</si>
  <si>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</si>
  <si>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</si>
  <si>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</si>
  <si>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</si>
  <si>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</si>
  <si>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</si>
  <si>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</si>
  <si>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</si>
  <si>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</si>
  <si>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</si>
  <si>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</si>
  <si>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</si>
  <si>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</si>
  <si>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</si>
  <si>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</si>
  <si>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</si>
  <si>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</si>
  <si>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</si>
  <si>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</si>
  <si>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</si>
  <si>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</si>
  <si>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</si>
  <si>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</si>
  <si>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</si>
  <si>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</si>
  <si>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</si>
  <si>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</si>
  <si>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</si>
  <si>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</si>
  <si>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</si>
  <si>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</si>
  <si>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</si>
  <si>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</si>
  <si>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</si>
  <si>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</si>
  <si>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</si>
  <si>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</si>
  <si>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</si>
  <si>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</si>
  <si>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</si>
  <si>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</si>
  <si>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</si>
  <si>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</si>
  <si>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</si>
  <si>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</si>
  <si>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</si>
  <si>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</si>
  <si>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</si>
  <si>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</si>
  <si>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</si>
  <si>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</si>
  <si>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</si>
  <si>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</si>
  <si>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</si>
  <si>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</si>
  <si>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</si>
  <si>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</si>
  <si>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</si>
  <si>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</si>
  <si>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</si>
  <si>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</si>
  <si>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</si>
  <si>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</si>
  <si>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</si>
  <si>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</si>
  <si>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</si>
  <si>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</si>
  <si>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</si>
  <si>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</si>
  <si>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</si>
  <si>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</si>
  <si>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</si>
  <si>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</si>
  <si>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</si>
  <si>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</si>
  <si>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</si>
  <si>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</si>
  <si>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</si>
  <si>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</si>
  <si>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</si>
  <si>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</si>
  <si>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</si>
  <si>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</si>
  <si>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</si>
  <si>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</si>
  <si>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</si>
  <si>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</si>
  <si>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</si>
  <si>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</si>
  <si>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</si>
  <si>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</si>
  <si>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</si>
  <si>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</si>
  <si>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</si>
  <si>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</si>
  <si>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</si>
  <si>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</si>
  <si>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</si>
  <si>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</si>
  <si>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</si>
  <si>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</si>
  <si>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</si>
  <si>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</si>
  <si>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</si>
  <si>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</si>
  <si>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</si>
  <si>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</si>
  <si>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</si>
  <si>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</si>
  <si>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</si>
  <si>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</si>
  <si>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</si>
  <si>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</si>
  <si>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</si>
  <si>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</si>
  <si>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</si>
  <si>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</si>
  <si>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</si>
  <si>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</si>
  <si>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</si>
  <si>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</si>
  <si>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</si>
  <si>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</si>
  <si>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</si>
  <si>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</si>
  <si>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</si>
  <si>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</si>
  <si>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</si>
  <si>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</si>
  <si>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</si>
  <si>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</si>
  <si>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</si>
  <si>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</si>
  <si>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</si>
  <si>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</si>
  <si>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</si>
  <si>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</si>
  <si>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</si>
  <si>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</si>
  <si>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</si>
  <si>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</si>
  <si>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</si>
  <si>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</si>
  <si>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</si>
  <si>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</si>
  <si>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</si>
  <si>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</si>
  <si>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</si>
  <si>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</si>
  <si>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</si>
  <si>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</si>
  <si>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</si>
  <si>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</si>
  <si>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</si>
  <si>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</si>
  <si>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</si>
  <si>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</si>
  <si>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</si>
  <si>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</si>
  <si>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</si>
  <si>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</si>
  <si>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</si>
  <si>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</si>
  <si>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</si>
  <si>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</si>
  <si>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</si>
  <si>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</si>
  <si>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</si>
  <si>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</si>
  <si>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</si>
  <si>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</si>
  <si>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</si>
  <si>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</si>
  <si>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</si>
  <si>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</si>
  <si>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</si>
  <si>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</si>
  <si>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</si>
  <si>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</si>
  <si>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</si>
  <si>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</si>
  <si>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</si>
  <si>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</si>
  <si>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</si>
  <si>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</si>
  <si>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</si>
  <si>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</si>
  <si>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</si>
  <si>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</si>
  <si>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</si>
  <si>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</si>
  <si>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</si>
  <si>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</si>
  <si>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</si>
  <si>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</si>
  <si>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</si>
  <si>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</si>
  <si>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</si>
  <si>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</si>
  <si>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</si>
  <si>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</si>
  <si>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</si>
  <si>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</si>
  <si>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</si>
  <si>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</si>
  <si>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</si>
  <si>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</si>
  <si>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</si>
  <si>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</si>
  <si>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</si>
  <si>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</si>
  <si>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</si>
  <si>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</si>
  <si>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</si>
  <si>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</si>
  <si>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</si>
  <si>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</si>
  <si>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</si>
  <si>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</si>
  <si>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</si>
  <si>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</si>
  <si>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</si>
  <si>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</si>
  <si>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</si>
  <si>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</si>
  <si>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</si>
  <si>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</si>
  <si>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</si>
  <si>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</si>
  <si>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</si>
  <si>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</si>
  <si>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</si>
  <si>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</si>
  <si>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</si>
  <si>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</si>
  <si>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</si>
  <si>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</si>
  <si>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</si>
  <si>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</si>
  <si>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</si>
  <si>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</si>
  <si>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</si>
  <si>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</si>
  <si>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</si>
  <si>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</si>
  <si>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</si>
  <si>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</si>
  <si>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</si>
  <si>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</si>
  <si>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</si>
  <si>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</si>
  <si>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</si>
  <si>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</si>
  <si>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</si>
  <si>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</si>
  <si>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</si>
  <si>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</si>
  <si>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</si>
  <si>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</si>
  <si>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</si>
  <si>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</si>
  <si>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</si>
  <si>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</si>
  <si>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</si>
  <si>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</si>
  <si>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</si>
  <si>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</si>
  <si>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</si>
  <si>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</si>
  <si>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</si>
  <si>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</si>
  <si>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</si>
  <si>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</si>
  <si>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</si>
  <si>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</si>
  <si>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</si>
  <si>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</si>
  <si>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</si>
  <si>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</si>
  <si>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</si>
  <si>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</si>
  <si>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</si>
  <si>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</si>
  <si>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</si>
  <si>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</si>
  <si>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</si>
  <si>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</si>
  <si>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</si>
  <si>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</si>
  <si>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</si>
  <si>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</si>
  <si>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</si>
  <si>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</si>
  <si>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</si>
  <si>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</si>
  <si>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</si>
  <si>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</si>
  <si>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</si>
  <si>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</si>
  <si>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</si>
  <si>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</si>
  <si>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</si>
  <si>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</si>
  <si>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</si>
  <si>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</si>
  <si>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</si>
  <si>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</si>
  <si>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</si>
  <si>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</si>
  <si>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</si>
  <si>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</si>
  <si>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</si>
  <si>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</si>
  <si>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</si>
  <si>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</si>
  <si>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</si>
  <si>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</si>
  <si>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</si>
  <si>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</si>
  <si>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</si>
  <si>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</si>
  <si>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</si>
  <si>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</si>
  <si>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</si>
  <si>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</si>
  <si>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</si>
  <si>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</si>
  <si>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</si>
  <si>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</si>
  <si>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</si>
  <si>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</si>
  <si>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</si>
  <si>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</si>
  <si>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</si>
  <si>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</si>
  <si>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</si>
  <si>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</si>
  <si>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</si>
  <si>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</si>
  <si>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</si>
  <si>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</si>
  <si>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</si>
  <si>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</si>
  <si>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</si>
  <si>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</si>
  <si>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</si>
  <si>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</si>
  <si>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</si>
  <si>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</si>
  <si>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</si>
  <si>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</si>
  <si>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</si>
  <si>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</si>
  <si>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</si>
  <si>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</si>
  <si>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</si>
  <si>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</si>
  <si>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</si>
  <si>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</si>
  <si>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</si>
  <si>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</si>
  <si>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</si>
  <si>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</si>
  <si>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</si>
  <si>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</si>
  <si>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</si>
  <si>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</si>
  <si>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</si>
  <si>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</si>
  <si>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</si>
  <si>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</si>
  <si>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</si>
  <si>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</si>
  <si>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</si>
  <si>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</si>
  <si>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</si>
  <si>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</si>
  <si>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</si>
  <si>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</si>
  <si>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</si>
  <si>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</si>
  <si>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</si>
  <si>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</si>
  <si>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</si>
  <si>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</si>
  <si>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</si>
  <si>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</si>
  <si>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</si>
  <si>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</si>
  <si>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</si>
  <si>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</si>
  <si>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</si>
  <si>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</si>
  <si>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</si>
  <si>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</si>
  <si>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</si>
  <si>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</si>
  <si>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</si>
  <si>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</si>
  <si>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</si>
  <si>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</si>
  <si>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</si>
  <si>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</si>
  <si>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</si>
  <si>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</si>
  <si>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</si>
  <si>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</si>
  <si>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</si>
  <si>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</si>
  <si>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</si>
  <si>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</si>
  <si>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</si>
  <si>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</si>
  <si>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</si>
  <si>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</si>
  <si>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</si>
  <si>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</si>
  <si>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</si>
  <si>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</si>
  <si>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</si>
  <si>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</si>
  <si>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</si>
  <si>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</si>
  <si>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</si>
  <si>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</si>
  <si>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</si>
  <si>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</si>
  <si>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</si>
  <si>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</si>
  <si>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</si>
  <si>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</si>
  <si>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</si>
  <si>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</si>
  <si>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</si>
  <si>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</si>
  <si>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</si>
  <si>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</si>
  <si>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</si>
  <si>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</si>
  <si>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</si>
  <si>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</si>
  <si>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</si>
  <si>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</si>
  <si>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</si>
  <si>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</si>
  <si>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</si>
  <si>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</si>
  <si>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</si>
  <si>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</si>
  <si>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</si>
  <si>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</si>
  <si>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</si>
  <si>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</si>
  <si>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</si>
  <si>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</si>
  <si>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</si>
  <si>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</si>
  <si>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</si>
  <si>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</si>
  <si>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</si>
  <si>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</si>
  <si>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</si>
  <si>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</si>
  <si>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</si>
  <si>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</si>
  <si>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</si>
  <si>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</si>
  <si>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</si>
  <si>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</si>
  <si>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</si>
  <si>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</si>
  <si>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</si>
  <si>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</si>
  <si>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</si>
  <si>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</si>
  <si>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</si>
  <si>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</si>
  <si>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</si>
  <si>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</si>
  <si>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</si>
  <si>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</si>
  <si>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</si>
  <si>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</si>
  <si>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</si>
  <si>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</si>
  <si>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</si>
  <si>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</si>
  <si>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</si>
  <si>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</si>
  <si>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</si>
  <si>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</si>
  <si>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</si>
  <si>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</si>
  <si>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</si>
  <si>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</si>
  <si>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</si>
  <si>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</si>
  <si>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</si>
  <si>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</si>
  <si>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</si>
  <si>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</si>
  <si>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</si>
  <si>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</si>
  <si>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</si>
  <si>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</si>
  <si>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</si>
  <si>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</si>
  <si>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</si>
  <si>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</si>
  <si>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</si>
  <si>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</si>
  <si>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</si>
  <si>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</si>
  <si>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</si>
  <si>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</si>
  <si>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</si>
  <si>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</si>
  <si>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</si>
  <si>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</si>
  <si>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</si>
  <si>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</si>
  <si>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</si>
  <si>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</si>
  <si>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</si>
  <si>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</si>
  <si>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</si>
  <si>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</si>
  <si>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</si>
  <si>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</si>
  <si>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</si>
  <si>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</si>
  <si>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</si>
  <si>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</si>
  <si>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</si>
  <si>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</si>
  <si>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</si>
  <si>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</si>
  <si>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</si>
  <si>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</si>
  <si>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</si>
  <si>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</si>
  <si>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</si>
  <si>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</si>
  <si>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</si>
  <si>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</si>
  <si>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</si>
  <si>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</si>
  <si>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</si>
  <si>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</si>
  <si>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</si>
  <si>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</si>
  <si>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</si>
  <si>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</si>
  <si>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</si>
  <si>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</si>
  <si>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</si>
  <si>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</si>
  <si>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</si>
  <si>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</si>
  <si>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</si>
  <si>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</si>
  <si>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</si>
  <si>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</si>
  <si>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</si>
  <si>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</si>
  <si>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</si>
  <si>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</si>
  <si>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</si>
  <si>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</si>
  <si>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</si>
  <si>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</si>
  <si>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</si>
  <si>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</si>
  <si>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</si>
  <si>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</si>
  <si>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</si>
  <si>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</si>
  <si>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</si>
  <si>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</si>
  <si>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</si>
  <si>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</si>
  <si>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</si>
  <si>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</si>
  <si>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</si>
  <si>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</si>
  <si>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</si>
  <si>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</si>
  <si>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</si>
  <si>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</si>
  <si>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</si>
  <si>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</si>
  <si>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</si>
  <si>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</si>
  <si>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</si>
  <si>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</si>
  <si>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</si>
  <si>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</si>
  <si>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</si>
  <si>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</si>
  <si>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</si>
  <si>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</si>
  <si>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</si>
  <si>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</si>
  <si>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</si>
  <si>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</si>
  <si>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</si>
  <si>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</si>
  <si>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</si>
  <si>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</si>
  <si>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</si>
  <si>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</si>
  <si>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</si>
  <si>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</si>
  <si>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</si>
  <si>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</si>
  <si>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</si>
  <si>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</si>
  <si>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</si>
  <si>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</si>
  <si>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</si>
  <si>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</si>
  <si>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</si>
  <si>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</si>
  <si>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</si>
  <si>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</si>
  <si>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</si>
  <si>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</si>
  <si>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</si>
  <si>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</si>
  <si>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</si>
  <si>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</si>
  <si>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</si>
  <si>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</si>
  <si>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</si>
  <si>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</si>
  <si>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</si>
  <si>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</si>
  <si>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</si>
  <si>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</si>
  <si>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</si>
  <si>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</si>
  <si>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</si>
  <si>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</si>
  <si>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</si>
  <si>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</si>
  <si>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</si>
  <si>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</si>
  <si>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</si>
  <si>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</si>
  <si>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</si>
  <si>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</si>
  <si>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</si>
  <si>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</si>
  <si>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</si>
  <si>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</si>
  <si>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</si>
  <si>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</si>
  <si>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</si>
  <si>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</si>
  <si>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</si>
  <si>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</si>
  <si>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</si>
  <si>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</si>
  <si>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</si>
  <si>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</si>
  <si>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</si>
  <si>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</si>
  <si>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</si>
  <si>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</si>
  <si>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</si>
  <si>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</si>
  <si>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</si>
  <si>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</si>
  <si>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</si>
  <si>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</si>
  <si>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</si>
  <si>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</si>
  <si>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</si>
  <si>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</si>
  <si>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</si>
  <si>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</si>
  <si>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</si>
  <si>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</si>
  <si>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</si>
  <si>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</si>
  <si>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</si>
  <si>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</si>
  <si>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</si>
  <si>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</si>
  <si>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</si>
  <si>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</si>
  <si>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</si>
  <si>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</si>
  <si>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</si>
  <si>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</si>
  <si>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</si>
  <si>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</si>
  <si>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</si>
  <si>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</si>
  <si>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</si>
  <si>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</si>
  <si>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</si>
  <si>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</si>
  <si>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</si>
  <si>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</si>
  <si>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</si>
  <si>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</si>
  <si>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</si>
  <si>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</si>
  <si>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</si>
  <si>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</si>
  <si>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</si>
  <si>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</si>
  <si>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</si>
  <si>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</si>
  <si>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</si>
  <si>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</si>
  <si>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</si>
  <si>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</si>
  <si>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</si>
  <si>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</si>
  <si>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</si>
  <si>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</si>
  <si>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</si>
  <si>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</si>
  <si>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</si>
  <si>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</si>
  <si>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</si>
  <si>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</si>
  <si>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</si>
  <si>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</si>
  <si>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</si>
  <si>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</si>
  <si>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</si>
  <si>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</si>
  <si>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</si>
  <si>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</si>
  <si>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</si>
  <si>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</si>
  <si>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</si>
  <si>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</si>
  <si>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</si>
  <si>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</si>
  <si>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</si>
  <si>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</si>
  <si>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</si>
  <si>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</si>
  <si>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</si>
  <si>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</si>
  <si>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</si>
  <si>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</si>
  <si>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</si>
  <si>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</si>
  <si>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</si>
  <si>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</si>
  <si>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</si>
  <si>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</si>
  <si>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</si>
  <si>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</si>
  <si>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</si>
  <si>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</si>
  <si>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</si>
  <si>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</si>
  <si>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</si>
  <si>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</si>
  <si>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</si>
  <si>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</si>
  <si>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</si>
  <si>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</si>
  <si>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</si>
  <si>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</si>
  <si>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</si>
  <si>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</si>
  <si>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</si>
  <si>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</si>
  <si>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</si>
  <si>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</si>
  <si>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</si>
  <si>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</si>
  <si>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</si>
  <si>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</si>
  <si>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</si>
  <si>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</si>
  <si>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</si>
  <si>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</si>
  <si>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</si>
  <si>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</si>
  <si>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</si>
  <si>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</si>
  <si>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</si>
  <si>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</si>
  <si>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</si>
  <si>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</si>
  <si>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</si>
  <si>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</si>
  <si>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</si>
  <si>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</si>
  <si>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</si>
  <si>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</si>
  <si>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</si>
  <si>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</si>
  <si>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</si>
  <si>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</si>
  <si>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</si>
  <si>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</si>
  <si>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</si>
  <si>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</si>
  <si>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</si>
  <si>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</si>
  <si>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</si>
  <si>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</si>
  <si>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</si>
  <si>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</si>
  <si>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</si>
  <si>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</si>
  <si>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</si>
  <si>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</si>
  <si>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</si>
  <si>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</si>
  <si>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</si>
  <si>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</si>
  <si>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</si>
  <si>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</si>
  <si>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</si>
  <si>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</si>
  <si>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</si>
  <si>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</si>
  <si>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</si>
  <si>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</si>
  <si>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</si>
  <si>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</si>
  <si>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</si>
  <si>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</si>
  <si>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</si>
  <si>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</si>
  <si>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</si>
  <si>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</si>
  <si>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</si>
  <si>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</si>
  <si>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</si>
  <si>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</si>
  <si>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</si>
  <si>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</si>
  <si>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</si>
  <si>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</si>
  <si>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</si>
  <si>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</si>
  <si>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</si>
  <si>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</si>
  <si>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</si>
  <si>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</si>
  <si>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</si>
  <si>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</si>
  <si>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</si>
  <si>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</si>
  <si>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</si>
  <si>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</si>
  <si>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</si>
  <si>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</si>
  <si>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</si>
  <si>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</si>
  <si>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</si>
  <si>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</si>
  <si>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</si>
  <si>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</si>
  <si>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</si>
  <si>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</si>
  <si>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</si>
  <si>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</si>
  <si>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</si>
  <si>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</si>
  <si>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</si>
  <si>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</si>
  <si>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</si>
  <si>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</si>
  <si>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</si>
  <si>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</si>
  <si>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</si>
  <si>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</si>
  <si>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</si>
  <si>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</si>
  <si>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</si>
  <si>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</si>
  <si>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</si>
  <si>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</si>
  <si>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</si>
  <si>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</si>
  <si>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</si>
  <si>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</si>
  <si>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</si>
  <si>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</si>
  <si>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</si>
  <si>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</si>
  <si>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</si>
  <si>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</si>
  <si>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</si>
  <si>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</si>
  <si>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</si>
  <si>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</si>
  <si>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</si>
  <si>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</si>
  <si>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</si>
  <si>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</si>
  <si>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</si>
  <si>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</si>
  <si>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</si>
  <si>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</si>
  <si>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</si>
  <si>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</si>
  <si>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</si>
  <si>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</si>
  <si>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</si>
  <si>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</si>
  <si>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</si>
  <si>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</si>
  <si>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</si>
  <si>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</si>
  <si>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</si>
  <si>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</si>
  <si>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</si>
  <si>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</si>
  <si>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</si>
  <si>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</si>
  <si>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</si>
  <si>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</si>
  <si>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</si>
  <si>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</si>
  <si>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</si>
  <si>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</si>
  <si>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</si>
  <si>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</si>
  <si>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</si>
  <si>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</si>
  <si>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</si>
  <si>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</si>
  <si>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</si>
  <si>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</si>
  <si>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</si>
  <si>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</si>
  <si>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</si>
  <si>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</si>
  <si>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</si>
  <si>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</si>
  <si>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</si>
  <si>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</si>
  <si>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</si>
  <si>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</si>
  <si>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</si>
  <si>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</si>
  <si>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</si>
  <si>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</si>
  <si>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</si>
  <si>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</si>
  <si>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</si>
  <si>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</si>
  <si>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</si>
  <si>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</si>
  <si>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</si>
  <si>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</si>
  <si>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</si>
  <si>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</si>
  <si>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</si>
  <si>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</si>
  <si>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</si>
  <si>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</si>
  <si>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</si>
  <si>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</si>
  <si>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</si>
  <si>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</si>
  <si>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</si>
  <si>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</si>
  <si>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</si>
  <si>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</si>
  <si>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</si>
  <si>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</si>
  <si>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</si>
  <si>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</si>
  <si>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</si>
  <si>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</si>
  <si>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</si>
  <si>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</si>
  <si>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</si>
  <si>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</si>
  <si>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</si>
  <si>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</si>
  <si>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</si>
  <si>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</si>
  <si>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</si>
  <si>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</si>
  <si>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</si>
  <si>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</si>
  <si>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</si>
  <si>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</si>
  <si>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</si>
  <si>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</si>
  <si>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</si>
  <si>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</si>
  <si>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</si>
  <si>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</si>
  <si>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</si>
  <si>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</si>
  <si>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</si>
  <si>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</si>
  <si>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</si>
  <si>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</si>
  <si>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</si>
  <si>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</si>
  <si>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</si>
  <si>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</si>
  <si>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</si>
  <si>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</si>
  <si>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</si>
  <si>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</si>
  <si>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</si>
  <si>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</si>
  <si>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</si>
  <si>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</si>
  <si>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</si>
  <si>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</si>
  <si>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</si>
  <si>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</si>
  <si>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</si>
  <si>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</si>
  <si>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</si>
  <si>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</si>
  <si>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</si>
  <si>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</si>
  <si>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</si>
  <si>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</si>
  <si>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</si>
  <si>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</si>
  <si>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</si>
  <si>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</si>
  <si>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</si>
  <si>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</si>
  <si>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</si>
  <si>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</si>
  <si>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</si>
  <si>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</si>
  <si>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</si>
  <si>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</si>
  <si>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</si>
  <si>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</si>
  <si>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</si>
  <si>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</si>
  <si>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</si>
  <si>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</si>
  <si>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</si>
  <si>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</si>
  <si>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</si>
  <si>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</si>
  <si>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</si>
  <si>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</si>
  <si>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</si>
  <si>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</si>
  <si>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</si>
  <si>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</si>
  <si>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</si>
  <si>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</si>
  <si>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</si>
  <si>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</si>
  <si>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</si>
  <si>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</si>
  <si>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</si>
  <si>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</si>
  <si>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</si>
  <si>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</si>
  <si>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</si>
  <si>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</si>
  <si>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</si>
  <si>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</si>
  <si>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</si>
  <si>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</si>
  <si>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</si>
  <si>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</si>
  <si>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</si>
  <si>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</si>
  <si>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</si>
  <si>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</si>
  <si>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</si>
  <si>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</si>
  <si>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</si>
  <si>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</si>
  <si>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</si>
  <si>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</si>
  <si>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</si>
  <si>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</si>
  <si>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</si>
  <si>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</si>
  <si>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</si>
  <si>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</si>
  <si>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</si>
  <si>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</si>
  <si>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</si>
  <si>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</si>
  <si>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</si>
  <si>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</si>
  <si>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</si>
  <si>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</si>
  <si>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</si>
  <si>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</si>
  <si>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</si>
  <si>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</si>
  <si>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</si>
  <si>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</si>
  <si>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</si>
  <si>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</si>
  <si>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</si>
  <si>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</si>
  <si>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</si>
  <si>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</si>
  <si>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</si>
  <si>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</si>
  <si>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</si>
  <si>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</si>
  <si>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</si>
  <si>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</si>
  <si>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</si>
  <si>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</si>
  <si>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</si>
  <si>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</si>
  <si>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</si>
  <si>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</si>
  <si>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</si>
  <si>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</si>
  <si>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</si>
  <si>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</si>
  <si>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</si>
  <si>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</si>
  <si>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</si>
  <si>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</si>
  <si>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</si>
  <si>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</si>
  <si>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</si>
  <si>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</si>
  <si>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</si>
  <si>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</si>
  <si>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</si>
  <si>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</si>
  <si>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</si>
  <si>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</si>
  <si>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</si>
  <si>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</si>
  <si>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</si>
  <si>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</si>
  <si>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</si>
  <si>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</si>
  <si>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</si>
  <si>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</si>
  <si>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</si>
  <si>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</si>
  <si>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</si>
  <si>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</si>
  <si>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</si>
  <si>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</si>
  <si>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</si>
  <si>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</si>
  <si>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</si>
  <si>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</si>
  <si>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</si>
  <si>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</si>
  <si>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</si>
  <si>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</si>
  <si>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</si>
  <si>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</si>
  <si>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</si>
  <si>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</si>
  <si>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</si>
  <si>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</si>
  <si>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</si>
  <si>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</si>
  <si>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</si>
  <si>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</si>
  <si>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</si>
  <si>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</si>
  <si>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</si>
  <si>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</si>
  <si>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</si>
  <si>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</si>
  <si>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</si>
  <si>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</si>
  <si>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</si>
  <si>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</si>
  <si>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</si>
  <si>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</si>
  <si>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</si>
  <si>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</si>
  <si>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</si>
  <si>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</si>
  <si>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</si>
  <si>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</si>
  <si>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</si>
  <si>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</si>
  <si>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</si>
  <si>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</si>
  <si>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</si>
  <si>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</si>
  <si>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</si>
  <si>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</si>
  <si>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</si>
  <si>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</si>
  <si>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</si>
  <si>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</si>
  <si>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</si>
  <si>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</si>
  <si>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</si>
  <si>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</si>
  <si>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</si>
  <si>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</si>
  <si>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</si>
  <si>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</si>
  <si>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</si>
  <si>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</si>
  <si>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</si>
  <si>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</si>
  <si>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</si>
  <si>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</si>
  <si>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</si>
  <si>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</si>
  <si>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</si>
  <si>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</si>
  <si>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</si>
  <si>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</si>
  <si>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</si>
  <si>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</si>
  <si>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</si>
  <si>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</si>
  <si>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</si>
  <si>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</si>
  <si>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</si>
  <si>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</si>
  <si>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</si>
  <si>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</si>
  <si>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</si>
  <si>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</si>
  <si>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</si>
  <si>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</si>
  <si>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</si>
  <si>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</si>
  <si>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</si>
  <si>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</si>
  <si>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</si>
  <si>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</si>
  <si>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</si>
  <si>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</si>
  <si>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</si>
  <si>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</si>
  <si>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</si>
  <si>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</si>
  <si>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</si>
  <si>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</si>
  <si>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</si>
  <si>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</si>
  <si>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</si>
  <si>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</si>
  <si>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</si>
  <si>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</si>
  <si>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</si>
  <si>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</si>
  <si>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</si>
  <si>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</si>
  <si>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</si>
  <si>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</si>
  <si>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</si>
  <si>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</si>
  <si>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</si>
  <si>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</si>
  <si>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</si>
  <si>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</si>
  <si>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</si>
  <si>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</si>
  <si>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</si>
  <si>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</si>
  <si>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</si>
  <si>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</si>
  <si>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</si>
  <si>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</si>
  <si>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</si>
  <si>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</si>
  <si>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</si>
  <si>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</si>
  <si>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</si>
  <si>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</si>
  <si>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</si>
  <si>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</si>
  <si>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</si>
  <si>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</si>
  <si>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</si>
  <si>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</si>
  <si>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</si>
  <si>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</si>
  <si>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</si>
  <si>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</si>
  <si>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</si>
  <si>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</si>
  <si>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</si>
  <si>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</si>
  <si>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</si>
  <si>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</si>
  <si>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</si>
  <si>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</si>
  <si>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</si>
  <si>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</si>
  <si>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</si>
  <si>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</si>
  <si>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</si>
  <si>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</si>
  <si>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</si>
  <si>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</si>
  <si>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</si>
  <si>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</si>
  <si>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</si>
  <si>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</si>
  <si>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</si>
  <si>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</si>
  <si>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</si>
  <si>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</si>
  <si>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</si>
  <si>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</si>
  <si>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</si>
  <si>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</si>
  <si>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</si>
  <si>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</si>
  <si>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</si>
  <si>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</si>
  <si>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</si>
  <si>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</si>
  <si>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</si>
  <si>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</si>
  <si>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</si>
  <si>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</si>
  <si>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</si>
  <si>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</si>
  <si>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</si>
  <si>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</si>
  <si>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</si>
  <si>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</si>
  <si>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</si>
  <si>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</si>
  <si>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</si>
  <si>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</si>
  <si>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</si>
  <si>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</si>
  <si>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</si>
  <si>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</si>
  <si>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</si>
  <si>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</si>
  <si>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</si>
  <si>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</si>
  <si>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</si>
  <si>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</si>
  <si>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</si>
  <si>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</si>
  <si>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</si>
  <si>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</si>
  <si>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</si>
  <si>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</si>
  <si>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</si>
  <si>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</si>
  <si>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</si>
  <si>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</si>
  <si>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</si>
  <si>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</si>
  <si>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</si>
  <si>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</si>
  <si>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</si>
  <si>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</si>
  <si>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</si>
  <si>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</si>
  <si>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</si>
  <si>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</si>
  <si>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</si>
  <si>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</si>
  <si>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</si>
  <si>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</si>
  <si>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</si>
  <si>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</si>
  <si>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</si>
  <si>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</si>
  <si>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</si>
  <si>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</si>
  <si>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</si>
  <si>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</si>
  <si>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</si>
  <si>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</si>
  <si>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</si>
  <si>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</si>
  <si>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</si>
  <si>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</si>
  <si>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</si>
  <si>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</si>
  <si>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</si>
  <si>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</si>
  <si>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</si>
  <si>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</si>
  <si>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</si>
  <si>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</si>
  <si>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</si>
  <si>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</si>
  <si>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</si>
  <si>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</si>
  <si>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</si>
  <si>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</si>
  <si>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</si>
  <si>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</si>
  <si>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</si>
  <si>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</si>
  <si>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</si>
  <si>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</si>
  <si>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</si>
  <si>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</si>
  <si>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</si>
  <si>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</si>
  <si>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</si>
  <si>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</si>
  <si>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</si>
  <si>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</si>
  <si>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</si>
  <si>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</si>
  <si>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</si>
  <si>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</si>
  <si>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</si>
  <si>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</si>
  <si>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</si>
  <si>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</si>
  <si>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</si>
  <si>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</si>
  <si>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</si>
  <si>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</si>
  <si>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</si>
  <si>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</si>
  <si>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</si>
  <si>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</si>
  <si>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</si>
  <si>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</si>
  <si>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</si>
  <si>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</si>
  <si>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</si>
  <si>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</si>
  <si>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</si>
  <si>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</si>
  <si>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</si>
  <si>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</si>
  <si>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</si>
  <si>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</si>
  <si>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</si>
  <si>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</si>
  <si>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</si>
  <si>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</si>
  <si>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</si>
  <si>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</si>
  <si>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</si>
  <si>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</si>
  <si>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</si>
  <si>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</si>
  <si>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</si>
  <si>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</si>
  <si>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</si>
  <si>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</si>
  <si>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</si>
  <si>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</si>
  <si>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</si>
  <si>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</si>
  <si>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</si>
  <si>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</si>
  <si>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</si>
  <si>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</si>
  <si>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</si>
  <si>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</si>
  <si>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</si>
  <si>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</si>
  <si>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</si>
  <si>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</si>
  <si>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</si>
  <si>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</si>
  <si>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</si>
  <si>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</si>
  <si>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</si>
  <si>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</si>
  <si>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</si>
  <si>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</si>
  <si>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</si>
  <si>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</si>
  <si>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</si>
  <si>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</si>
  <si>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</si>
  <si>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</si>
  <si>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</si>
  <si>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</si>
  <si>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</si>
  <si>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</si>
  <si>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</si>
  <si>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</si>
  <si>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</si>
  <si>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</si>
  <si>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</si>
  <si>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</si>
  <si>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</si>
  <si>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</si>
  <si>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</si>
  <si>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</si>
  <si>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</si>
  <si>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</si>
  <si>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</si>
  <si>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</si>
  <si>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</si>
  <si>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</si>
  <si>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</si>
  <si>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</si>
  <si>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</si>
  <si>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</si>
  <si>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</si>
  <si>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</si>
  <si>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</si>
  <si>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</si>
  <si>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</si>
  <si>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</si>
  <si>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</si>
  <si>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</si>
  <si>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</si>
  <si>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</si>
  <si>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</si>
  <si>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</si>
  <si>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</si>
  <si>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</si>
  <si>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</si>
  <si>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</si>
  <si>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</si>
  <si>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</si>
  <si>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</si>
  <si>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</si>
  <si>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</si>
  <si>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</si>
  <si>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</si>
  <si>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</si>
  <si>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</si>
  <si>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</si>
  <si>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</si>
  <si>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</si>
  <si>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</si>
  <si>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</si>
  <si>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</si>
  <si>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</si>
  <si>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</si>
  <si>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</si>
  <si>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</si>
  <si>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</si>
  <si>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</si>
  <si>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</si>
  <si>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</si>
  <si>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</si>
  <si>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</si>
  <si>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</si>
  <si>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</si>
  <si>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</si>
  <si>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</si>
  <si>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</si>
  <si>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</si>
  <si>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</si>
  <si>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</si>
  <si>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</si>
  <si>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</si>
  <si>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</si>
  <si>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</si>
  <si>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</si>
  <si>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</si>
  <si>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</si>
  <si>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</si>
  <si>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</si>
  <si>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</si>
  <si>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</si>
  <si>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</si>
  <si>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</si>
  <si>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</si>
  <si>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</si>
  <si>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</si>
  <si>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</si>
  <si>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</si>
  <si>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</si>
  <si>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</si>
  <si>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</si>
  <si>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</si>
  <si>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</si>
  <si>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</si>
  <si>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</si>
  <si>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</si>
  <si>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</si>
  <si>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</si>
  <si>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</si>
  <si>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</si>
  <si>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</si>
  <si>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</si>
  <si>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</si>
  <si>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</si>
  <si>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</si>
  <si>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</si>
  <si>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</si>
  <si>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</si>
  <si>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</si>
  <si>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</si>
  <si>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</si>
  <si>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</si>
  <si>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</si>
  <si>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</si>
  <si>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</si>
  <si>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</si>
  <si>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</si>
  <si>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</si>
  <si>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</si>
  <si>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</si>
  <si>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</si>
  <si>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</si>
  <si>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</si>
  <si>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</si>
  <si>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</si>
  <si>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</si>
  <si>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</si>
  <si>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</si>
  <si>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</si>
  <si>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</si>
  <si>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</si>
  <si>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</si>
  <si>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</si>
  <si>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</si>
  <si>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</si>
  <si>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</si>
  <si>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</si>
  <si>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</si>
  <si>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</si>
  <si>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</si>
  <si>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</si>
  <si>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</si>
  <si>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</si>
  <si>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</si>
  <si>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</si>
  <si>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</si>
  <si>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</si>
  <si>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</si>
  <si>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</si>
  <si>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</si>
  <si>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</si>
  <si>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</si>
  <si>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</si>
  <si>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</si>
  <si>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</si>
  <si>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</si>
  <si>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</si>
  <si>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</si>
  <si>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</si>
  <si>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</si>
  <si>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</si>
  <si>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</si>
  <si>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</si>
  <si>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</si>
  <si>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</si>
  <si>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</si>
  <si>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</si>
  <si>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</si>
  <si>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</si>
  <si>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</si>
  <si>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</si>
  <si>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</si>
  <si>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</si>
  <si>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</si>
  <si>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</si>
  <si>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</si>
  <si>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</si>
  <si>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</si>
  <si>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</si>
  <si>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</si>
  <si>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</si>
  <si>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</si>
  <si>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</si>
  <si>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</si>
  <si>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</si>
  <si>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</si>
  <si>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</si>
  <si>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</si>
  <si>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</si>
  <si>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</si>
  <si>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</si>
  <si>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</si>
  <si>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</si>
  <si>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</si>
  <si>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</si>
  <si>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</si>
  <si>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</si>
  <si>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</si>
  <si>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</si>
  <si>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</si>
  <si>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</si>
  <si>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</si>
  <si>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</si>
  <si>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</si>
  <si>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</si>
  <si>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</si>
  <si>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</si>
  <si>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</si>
  <si>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</si>
  <si>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</si>
  <si>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</si>
  <si>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</si>
  <si>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</si>
  <si>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</si>
  <si>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</si>
  <si>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</si>
  <si>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</si>
  <si>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</si>
  <si>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</si>
  <si>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</si>
  <si>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</si>
  <si>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</si>
  <si>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</si>
  <si>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</si>
  <si>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</si>
  <si>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</si>
  <si>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</si>
  <si>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</si>
  <si>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</si>
  <si>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</si>
  <si>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</si>
  <si>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</si>
  <si>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</si>
  <si>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</si>
  <si>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</si>
  <si>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</si>
  <si>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</si>
  <si>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</si>
  <si>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</si>
  <si>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</si>
  <si>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</si>
  <si>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</si>
  <si>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</si>
  <si>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</si>
  <si>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</si>
  <si>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</si>
  <si>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</si>
  <si>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</si>
  <si>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</si>
  <si>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</si>
  <si>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</si>
  <si>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</si>
  <si>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</si>
  <si>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</si>
  <si>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</si>
  <si>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</si>
  <si>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</si>
  <si>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</si>
  <si>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</si>
  <si>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</si>
  <si>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</si>
  <si>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</si>
  <si>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</si>
  <si>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</si>
  <si>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</si>
  <si>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</si>
  <si>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</si>
  <si>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</si>
  <si>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</si>
  <si>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</si>
  <si>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</si>
  <si>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</si>
  <si>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</si>
  <si>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</si>
  <si>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</si>
  <si>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</si>
  <si>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</si>
  <si>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</si>
  <si>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</si>
  <si>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</si>
  <si>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</si>
  <si>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</si>
  <si>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</si>
  <si>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</si>
  <si>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</si>
  <si>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</si>
  <si>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</si>
  <si>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</si>
  <si>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</si>
  <si>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</si>
  <si>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</si>
  <si>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</si>
  <si>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</si>
  <si>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</si>
  <si>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</si>
  <si>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</si>
  <si>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</si>
  <si>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</si>
  <si>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</si>
  <si>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</si>
  <si>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</si>
  <si>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</si>
  <si>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</si>
  <si>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</si>
  <si>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</si>
  <si>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</si>
  <si>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</si>
  <si>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</si>
  <si>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</si>
  <si>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</si>
  <si>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</si>
  <si>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</si>
  <si>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</si>
  <si>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</si>
  <si>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</si>
  <si>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</si>
  <si>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</si>
  <si>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</si>
  <si>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</si>
  <si>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</si>
  <si>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</si>
  <si>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</si>
  <si>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</si>
  <si>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</si>
  <si>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</si>
  <si>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</si>
  <si>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</si>
  <si>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</si>
  <si>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</si>
  <si>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</si>
  <si>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</si>
  <si>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</si>
  <si>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</si>
  <si>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</si>
  <si>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</si>
  <si>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</si>
  <si>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</si>
  <si>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</si>
  <si>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</si>
  <si>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</si>
  <si>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</si>
  <si>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</si>
  <si>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</si>
  <si>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</si>
  <si>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</si>
  <si>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</si>
  <si>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</si>
  <si>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</si>
  <si>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</si>
  <si>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</si>
  <si>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</si>
  <si>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</si>
  <si>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</si>
  <si>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</si>
  <si>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</si>
  <si>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</si>
  <si>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</si>
  <si>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</si>
  <si>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</si>
  <si>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</si>
  <si>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</si>
  <si>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</si>
  <si>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</si>
  <si>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</si>
  <si>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</si>
  <si>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</si>
  <si>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</si>
  <si>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</si>
  <si>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</si>
  <si>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</si>
  <si>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</si>
  <si>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</si>
  <si>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</si>
  <si>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</si>
  <si>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</si>
  <si>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</si>
  <si>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</si>
  <si>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</si>
  <si>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</si>
  <si>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</si>
  <si>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</si>
  <si>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</si>
  <si>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</si>
  <si>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</si>
  <si>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</si>
  <si>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</si>
  <si>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</si>
  <si>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</si>
  <si>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</si>
  <si>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</si>
  <si>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</si>
  <si>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</si>
  <si>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</si>
  <si>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</si>
  <si>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</si>
  <si>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</si>
  <si>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</si>
  <si>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</si>
  <si>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</si>
  <si>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</si>
  <si>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</si>
  <si>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</si>
  <si>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</si>
  <si>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</si>
  <si>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</si>
  <si>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</si>
  <si>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</si>
  <si>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</si>
  <si>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</si>
  <si>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</si>
  <si>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</si>
  <si>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</si>
  <si>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</si>
  <si>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</si>
  <si>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</si>
  <si>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</si>
  <si>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</si>
  <si>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</si>
  <si>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</si>
  <si>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</si>
  <si>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</si>
  <si>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</si>
  <si>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</si>
  <si>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</si>
  <si>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</si>
  <si>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</si>
  <si>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</si>
  <si>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</si>
  <si>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</si>
  <si>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</si>
  <si>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</si>
  <si>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</si>
  <si>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</si>
  <si>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</si>
  <si>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</si>
  <si>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</si>
  <si>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</si>
  <si>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</si>
  <si>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</si>
  <si>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</si>
  <si>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</si>
  <si>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</si>
  <si>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</si>
  <si>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</si>
  <si>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</si>
  <si>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</si>
  <si>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</si>
  <si>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</si>
  <si>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</si>
  <si>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</si>
  <si>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</si>
  <si>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</si>
  <si>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</si>
  <si>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</si>
  <si>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</si>
  <si>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</si>
  <si>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</si>
  <si>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</si>
  <si>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</si>
  <si>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</si>
  <si>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</si>
  <si>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</si>
  <si>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</si>
  <si>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</si>
  <si>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</si>
  <si>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</si>
  <si>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</si>
  <si>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</si>
  <si>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</si>
  <si>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</si>
  <si>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</si>
  <si>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</si>
  <si>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</si>
  <si>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</si>
  <si>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</si>
  <si>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</si>
  <si>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</si>
  <si>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</si>
  <si>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</si>
  <si>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</si>
  <si>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</si>
  <si>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</si>
  <si>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</si>
  <si>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</si>
  <si>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</si>
  <si>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</si>
  <si>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</si>
  <si>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</si>
  <si>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</si>
  <si>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</si>
  <si>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</si>
  <si>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</si>
  <si>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</si>
  <si>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</si>
  <si>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</si>
  <si>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</si>
  <si>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</si>
  <si>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</si>
  <si>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</si>
  <si>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</si>
  <si>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</si>
  <si>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</si>
  <si>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</si>
  <si>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</si>
  <si>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</si>
  <si>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</si>
  <si>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</si>
  <si>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</si>
  <si>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</si>
  <si>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</si>
  <si>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</si>
  <si>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</si>
  <si>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</si>
  <si>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</si>
  <si>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</si>
  <si>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</si>
  <si>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</si>
  <si>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</si>
  <si>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</si>
  <si>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</si>
  <si>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</si>
  <si>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</si>
  <si>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</si>
  <si>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</si>
  <si>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</si>
  <si>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</si>
  <si>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</si>
  <si>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</si>
  <si>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</si>
  <si>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</si>
  <si>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</si>
  <si>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</si>
  <si>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</si>
  <si>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</si>
  <si>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</si>
  <si>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</si>
  <si>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</si>
  <si>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</si>
  <si>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</si>
  <si>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</si>
  <si>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</si>
  <si>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</si>
  <si>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</si>
  <si>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</si>
  <si>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</si>
  <si>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</si>
  <si>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</si>
  <si>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</si>
  <si>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</si>
  <si>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</si>
  <si>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</si>
  <si>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</si>
  <si>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</si>
  <si>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</si>
  <si>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</si>
  <si>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</si>
  <si>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</si>
  <si>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</si>
  <si>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</si>
  <si>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</si>
  <si>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</si>
  <si>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</si>
  <si>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</si>
  <si>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</si>
  <si>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</si>
  <si>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</si>
  <si>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</si>
  <si>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</si>
  <si>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</si>
  <si>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</si>
  <si>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</si>
  <si>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</si>
  <si>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</si>
  <si>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</si>
  <si>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</si>
  <si>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</si>
  <si>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</si>
  <si>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</si>
  <si>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</si>
  <si>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</si>
  <si>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</si>
  <si>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</si>
  <si>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</si>
  <si>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</si>
  <si>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</si>
  <si>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</si>
  <si>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</si>
  <si>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</si>
  <si>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</si>
  <si>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</si>
  <si>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</si>
  <si>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</si>
  <si>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</si>
  <si>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</si>
  <si>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</si>
  <si>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</si>
  <si>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</si>
  <si>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</si>
  <si>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</si>
  <si>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</si>
  <si>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</si>
  <si>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</si>
  <si>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</si>
  <si>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</si>
  <si>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</si>
  <si>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</si>
  <si>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</si>
  <si>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</si>
  <si>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</si>
  <si>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</si>
  <si>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</si>
  <si>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</si>
  <si>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</si>
  <si>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</si>
  <si>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</si>
  <si>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</si>
  <si>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</si>
  <si>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</si>
  <si>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</si>
  <si>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</si>
  <si>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</si>
  <si>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</si>
  <si>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</si>
  <si>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</si>
  <si>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</si>
  <si>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</si>
  <si>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</si>
  <si>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</si>
  <si>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</si>
  <si>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</si>
  <si>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</si>
  <si>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</si>
  <si>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</si>
  <si>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</si>
  <si>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</si>
  <si>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</si>
  <si>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</si>
  <si>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</si>
  <si>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</si>
  <si>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</si>
  <si>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</si>
  <si>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</si>
  <si>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</si>
  <si>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</si>
  <si>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</si>
  <si>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</si>
  <si>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</si>
  <si>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</si>
  <si>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</si>
  <si>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</si>
  <si>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</si>
  <si>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</si>
  <si>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</si>
  <si>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</si>
  <si>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</si>
  <si>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</si>
  <si>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</si>
  <si>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</si>
  <si>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</si>
  <si>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</si>
  <si>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</si>
  <si>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</si>
  <si>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</si>
  <si>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</si>
  <si>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</si>
  <si>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</si>
  <si>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</si>
  <si>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</si>
  <si>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</si>
  <si>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</si>
  <si>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</si>
  <si>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</si>
  <si>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</si>
  <si>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</si>
  <si>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</si>
  <si>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</si>
  <si>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</si>
  <si>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</si>
  <si>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</si>
  <si>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</si>
  <si>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</si>
  <si>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</si>
  <si>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</si>
  <si>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</si>
  <si>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</si>
  <si>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</si>
  <si>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</si>
  <si>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</si>
  <si>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</si>
  <si>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</si>
  <si>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</si>
  <si>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</si>
  <si>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</si>
  <si>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</si>
  <si>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</si>
  <si>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</si>
  <si>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</si>
  <si>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</si>
  <si>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</si>
  <si>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</si>
  <si>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</si>
  <si>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</si>
  <si>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</si>
  <si>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</si>
  <si>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</si>
  <si>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</si>
  <si>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</si>
  <si>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</si>
  <si>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</si>
  <si>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</si>
  <si>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</si>
  <si>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</si>
  <si>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</si>
  <si>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</si>
  <si>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</si>
  <si>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</si>
  <si>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</si>
  <si>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</si>
  <si>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</si>
  <si>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</si>
  <si>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</si>
  <si>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</si>
  <si>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</si>
  <si>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</si>
  <si>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</si>
  <si>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</si>
  <si>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</si>
  <si>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</si>
  <si>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</si>
  <si>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</si>
  <si>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</si>
  <si>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</si>
  <si>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</si>
  <si>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</si>
  <si>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</si>
  <si>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</si>
  <si>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</si>
  <si>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</si>
  <si>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</si>
  <si>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</si>
  <si>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</si>
  <si>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</si>
  <si>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</si>
  <si>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</si>
  <si>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</si>
  <si>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</si>
  <si>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</si>
  <si>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</si>
  <si>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</si>
  <si>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</si>
  <si>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</si>
  <si>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</si>
  <si>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</si>
  <si>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</si>
  <si>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</si>
  <si>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</si>
  <si>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</si>
  <si>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</si>
  <si>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</si>
  <si>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</si>
  <si>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</si>
  <si>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</si>
  <si>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</si>
  <si>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</si>
  <si>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</si>
  <si>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</si>
  <si>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</si>
  <si>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</si>
  <si>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</si>
  <si>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</si>
  <si>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</si>
  <si>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</si>
  <si>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</si>
  <si>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</si>
  <si>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</si>
  <si>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</si>
  <si>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</si>
  <si>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</si>
  <si>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</si>
  <si>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</si>
  <si>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</si>
  <si>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</si>
  <si>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</si>
  <si>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</si>
  <si>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</si>
  <si>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</si>
  <si>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</si>
  <si>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</si>
  <si>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</si>
  <si>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</si>
  <si>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</si>
  <si>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</si>
  <si>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</si>
  <si>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</si>
  <si>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</si>
  <si>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</si>
  <si>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</si>
  <si>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</si>
  <si>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</si>
  <si>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</si>
  <si>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</si>
  <si>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</si>
  <si>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</si>
  <si>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</si>
  <si>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</si>
  <si>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</si>
  <si>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</si>
  <si>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</si>
  <si>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</si>
  <si>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</si>
  <si>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</si>
  <si>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</si>
  <si>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</si>
  <si>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</si>
  <si>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</si>
  <si>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</si>
  <si>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</si>
  <si>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</si>
  <si>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</si>
  <si>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</si>
  <si>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</si>
  <si>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</si>
  <si>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</si>
  <si>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</si>
  <si>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</si>
  <si>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</si>
  <si>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</si>
  <si>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</si>
  <si>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</si>
  <si>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</si>
  <si>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</si>
  <si>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</si>
  <si>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</si>
  <si>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</si>
  <si>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</si>
  <si>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</si>
  <si>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</si>
  <si>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</si>
  <si>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</si>
  <si>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</si>
  <si>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</si>
  <si>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</si>
  <si>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</si>
  <si>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</si>
  <si>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</si>
  <si>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</si>
  <si>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</si>
  <si>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</si>
  <si>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</si>
  <si>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</si>
  <si>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</si>
  <si>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</si>
  <si>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</si>
  <si>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</si>
  <si>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</si>
  <si>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</si>
  <si>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</si>
  <si>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</si>
  <si>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</si>
  <si>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</si>
  <si>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</si>
  <si>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</si>
  <si>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</si>
  <si>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</si>
  <si>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</si>
  <si>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</si>
  <si>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</si>
  <si>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</si>
  <si>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</si>
  <si>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</si>
  <si>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</si>
  <si>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</si>
  <si>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</si>
  <si>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</si>
  <si>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</si>
  <si>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</si>
  <si>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</si>
  <si>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</si>
  <si>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</si>
  <si>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</si>
  <si>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</si>
  <si>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</si>
  <si>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</si>
  <si>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</si>
  <si>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</si>
  <si>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</si>
  <si>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</si>
  <si>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</si>
  <si>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</si>
  <si>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</si>
  <si>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</si>
  <si>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</si>
  <si>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</si>
  <si>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</si>
  <si>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</si>
  <si>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</si>
  <si>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</si>
  <si>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</si>
  <si>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</si>
  <si>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</si>
  <si>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</si>
  <si>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</si>
  <si>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</si>
  <si>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</si>
  <si>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</si>
  <si>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</si>
  <si>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</si>
  <si>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</si>
  <si>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</si>
  <si>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</si>
  <si>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</si>
  <si>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</si>
  <si>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</si>
  <si>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</si>
  <si>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</si>
  <si>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</si>
  <si>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</si>
  <si>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</si>
  <si>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</si>
  <si>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</si>
  <si>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</si>
  <si>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</si>
  <si>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</si>
  <si>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</si>
  <si>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</si>
  <si>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</si>
  <si>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</si>
  <si>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</si>
  <si>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</si>
  <si>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</si>
  <si>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</si>
  <si>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</si>
  <si>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</si>
  <si>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</si>
  <si>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</si>
  <si>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</si>
  <si>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</si>
  <si>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</si>
  <si>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</si>
  <si>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</si>
  <si>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</si>
  <si>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</si>
  <si>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</si>
  <si>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</si>
  <si>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</si>
  <si>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</si>
  <si>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</si>
  <si>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</si>
  <si>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</si>
  <si>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</si>
  <si>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</si>
  <si>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</si>
  <si>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</si>
  <si>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</si>
  <si>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</si>
  <si>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</si>
  <si>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</si>
  <si>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</si>
  <si>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</si>
  <si>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</si>
  <si>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</si>
  <si>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</si>
  <si>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</si>
  <si>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</si>
  <si>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</si>
  <si>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</si>
  <si>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</si>
  <si>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</si>
  <si>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</si>
  <si>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</si>
  <si>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</si>
  <si>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</si>
  <si>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</si>
  <si>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</si>
  <si>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</si>
  <si>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</si>
  <si>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</si>
  <si>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</si>
  <si>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</si>
  <si>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</si>
  <si>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</si>
  <si>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</si>
  <si>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</si>
  <si>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</si>
  <si>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</si>
  <si>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</si>
  <si>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</si>
  <si>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</si>
  <si>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</si>
  <si>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</si>
  <si>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</si>
  <si>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</si>
  <si>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</si>
  <si>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</si>
  <si>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</si>
  <si>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</si>
  <si>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</si>
  <si>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</si>
  <si>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</si>
  <si>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</si>
  <si>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</si>
  <si>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</si>
  <si>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</si>
  <si>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</si>
  <si>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</si>
  <si>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</si>
  <si>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</si>
  <si>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</si>
  <si>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</si>
  <si>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</si>
  <si>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</si>
  <si>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</si>
  <si>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</si>
  <si>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</si>
  <si>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</si>
  <si>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</si>
  <si>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</si>
  <si>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</si>
  <si>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</si>
  <si>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</si>
  <si>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</si>
  <si>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</si>
  <si>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</si>
  <si>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</si>
  <si>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</si>
  <si>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</si>
  <si>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</si>
  <si>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</si>
  <si>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</si>
  <si>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</si>
  <si>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</si>
  <si>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</si>
  <si>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</si>
  <si>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</si>
  <si>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</si>
  <si>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</si>
  <si>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</si>
  <si>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</si>
  <si>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</si>
  <si>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</si>
  <si>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</si>
  <si>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</si>
  <si>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</si>
  <si>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</si>
  <si>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</si>
  <si>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</si>
  <si>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</si>
  <si>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</si>
  <si>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</si>
  <si>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</si>
  <si>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</si>
  <si>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</si>
  <si>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</si>
  <si>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</si>
  <si>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</si>
  <si>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</si>
  <si>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</si>
  <si>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</si>
  <si>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</si>
  <si>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</si>
  <si>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</si>
  <si>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</si>
  <si>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</si>
  <si>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</si>
  <si>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</si>
  <si>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</si>
  <si>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</si>
  <si>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</si>
  <si>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</si>
  <si>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</si>
  <si>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</si>
  <si>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</si>
  <si>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</si>
  <si>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</si>
  <si>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</si>
  <si>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</si>
  <si>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</si>
  <si>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</si>
  <si>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</si>
  <si>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</si>
  <si>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</si>
  <si>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</si>
  <si>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</si>
  <si>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</si>
  <si>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</si>
  <si>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</si>
  <si>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</si>
  <si>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</si>
  <si>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</si>
  <si>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</si>
  <si>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</si>
  <si>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</si>
  <si>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</si>
  <si>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</si>
  <si>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</si>
  <si>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</si>
  <si>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</si>
  <si>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</si>
  <si>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</si>
  <si>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</si>
  <si>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</si>
  <si>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</si>
  <si>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</si>
  <si>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</si>
  <si>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</si>
  <si>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</si>
  <si>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</si>
  <si>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</si>
  <si>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</si>
  <si>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</si>
  <si>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</si>
  <si>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</si>
  <si>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</si>
  <si>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</si>
  <si>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</si>
  <si>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</si>
  <si>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</si>
  <si>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</si>
  <si>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</si>
  <si>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</si>
  <si>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</si>
  <si>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</si>
  <si>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</si>
  <si>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</si>
  <si>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</si>
  <si>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</si>
  <si>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</si>
  <si>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</si>
  <si>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</si>
  <si>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</si>
  <si>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</si>
  <si>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</si>
  <si>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</si>
  <si>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</si>
  <si>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</si>
  <si>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</si>
  <si>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</si>
  <si>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</si>
  <si>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</si>
  <si>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</si>
  <si>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</si>
  <si>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</si>
  <si>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</si>
  <si>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</si>
  <si>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</si>
  <si>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</si>
  <si>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</si>
  <si>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</si>
  <si>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</si>
  <si>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</si>
  <si>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</si>
  <si>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</si>
  <si>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</si>
  <si>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</si>
  <si>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</si>
  <si>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</si>
  <si>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</si>
  <si>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</si>
  <si>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</si>
  <si>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</si>
  <si>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</si>
  <si>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</si>
  <si>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</si>
  <si>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</si>
  <si>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</si>
  <si>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</si>
  <si>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</si>
  <si>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</si>
  <si>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</si>
  <si>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</si>
  <si>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</si>
  <si>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</si>
  <si>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</si>
  <si>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</si>
  <si>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</si>
  <si>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</si>
  <si>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</si>
  <si>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</si>
  <si>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</si>
  <si>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</si>
  <si>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</si>
  <si>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</si>
  <si>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</si>
  <si>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</si>
  <si>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</si>
  <si>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</si>
  <si>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</si>
  <si>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</si>
  <si>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</si>
  <si>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</si>
  <si>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</si>
  <si>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</si>
  <si>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</si>
  <si>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</si>
  <si>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</si>
  <si>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</si>
  <si>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</si>
  <si>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</si>
  <si>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</si>
  <si>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</si>
  <si>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</si>
  <si>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</si>
  <si>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</si>
  <si>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</si>
  <si>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</si>
  <si>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</si>
  <si>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</si>
  <si>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</si>
  <si>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</si>
  <si>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</si>
  <si>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</si>
  <si>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</si>
  <si>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</si>
  <si>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</si>
  <si>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</si>
  <si>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</si>
  <si>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</si>
  <si>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</si>
  <si>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</si>
  <si>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</si>
  <si>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</si>
  <si>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</si>
  <si>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</si>
  <si>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</si>
  <si>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</si>
  <si>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</si>
  <si>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</si>
  <si>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</si>
  <si>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</si>
  <si>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</si>
  <si>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</si>
  <si>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</si>
  <si>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</si>
  <si>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</si>
  <si>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</si>
  <si>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</si>
  <si>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</si>
  <si>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</si>
  <si>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</si>
  <si>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</si>
  <si>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</si>
  <si>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</si>
  <si>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</si>
  <si>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</si>
  <si>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</si>
  <si>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</si>
  <si>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</si>
  <si>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</si>
  <si>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</si>
  <si>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</si>
  <si>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</si>
  <si>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</si>
  <si>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</si>
  <si>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</si>
  <si>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</si>
  <si>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</si>
  <si>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</si>
  <si>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</si>
  <si>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</si>
  <si>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</si>
  <si>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</si>
  <si>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</si>
  <si>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</si>
  <si>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</si>
  <si>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</si>
  <si>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</si>
  <si>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</si>
  <si>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</si>
  <si>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</si>
  <si>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</si>
  <si>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</si>
  <si>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</si>
  <si>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</si>
  <si>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</si>
  <si>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</si>
  <si>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</si>
  <si>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</si>
  <si>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</si>
  <si>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</si>
  <si>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</si>
  <si>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</si>
  <si>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</si>
  <si>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</si>
  <si>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</si>
  <si>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</si>
  <si>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</si>
  <si>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</si>
  <si>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</si>
  <si>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</si>
  <si>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</si>
  <si>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</si>
  <si>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</si>
  <si>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</si>
  <si>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</si>
  <si>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</si>
  <si>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</si>
  <si>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</si>
  <si>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</si>
  <si>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</si>
  <si>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</si>
  <si>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</si>
  <si>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</si>
  <si>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</si>
  <si>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</si>
  <si>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</si>
  <si>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</si>
  <si>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</si>
  <si>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</si>
  <si>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</si>
  <si>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</si>
  <si>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</si>
  <si>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</si>
  <si>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</si>
  <si>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</si>
  <si>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</si>
  <si>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</si>
  <si>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</si>
  <si>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</si>
  <si>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</si>
  <si>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</si>
  <si>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</si>
  <si>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</si>
  <si>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</si>
  <si>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</si>
  <si>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</si>
  <si>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</si>
  <si>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</si>
  <si>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</si>
  <si>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</si>
  <si>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</si>
  <si>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</si>
  <si>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</si>
  <si>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</si>
  <si>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</si>
  <si>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</si>
  <si>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</si>
  <si>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</si>
  <si>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</si>
  <si>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</si>
  <si>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</si>
  <si>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</si>
  <si>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</si>
  <si>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</si>
  <si>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</si>
  <si>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</si>
  <si>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</si>
  <si>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</si>
  <si>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</si>
  <si>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</si>
  <si>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</si>
  <si>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</si>
  <si>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</si>
  <si>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</si>
  <si>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</si>
  <si>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</si>
  <si>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</si>
  <si>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</si>
  <si>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</si>
  <si>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</si>
  <si>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</si>
  <si>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</si>
  <si>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</si>
  <si>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</si>
  <si>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</si>
  <si>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</si>
  <si>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</si>
  <si>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</si>
  <si>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</si>
  <si>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</si>
  <si>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</si>
  <si>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</si>
  <si>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</si>
  <si>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</si>
  <si>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</si>
  <si>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</si>
  <si>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</si>
  <si>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</si>
  <si>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</si>
  <si>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</si>
  <si>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</si>
  <si>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</si>
  <si>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</si>
  <si>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</si>
  <si>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</si>
  <si>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</si>
  <si>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</si>
  <si>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</si>
  <si>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</si>
  <si>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</si>
  <si>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</si>
  <si>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</si>
  <si>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</si>
  <si>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</si>
  <si>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</si>
  <si>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</si>
  <si>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</si>
  <si>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</si>
  <si>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</si>
  <si>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</si>
  <si>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</si>
  <si>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</si>
  <si>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</si>
  <si>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</si>
  <si>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</si>
  <si>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</si>
  <si>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</si>
  <si>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</si>
  <si>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</si>
  <si>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</si>
  <si>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</si>
  <si>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</si>
  <si>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</si>
  <si>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</si>
  <si>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</si>
  <si>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</si>
  <si>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</si>
  <si>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</si>
  <si>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</si>
  <si>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</si>
  <si>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</si>
  <si>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</si>
  <si>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</si>
  <si>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</si>
  <si>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</si>
  <si>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</si>
  <si>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</si>
  <si>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</si>
  <si>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</si>
  <si>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</si>
  <si>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</si>
  <si>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</si>
  <si>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</si>
  <si>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</si>
  <si>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</si>
  <si>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</si>
  <si>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</si>
  <si>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</si>
  <si>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</si>
  <si>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</si>
  <si>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</si>
  <si>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</si>
  <si>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</si>
  <si>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</si>
  <si>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</si>
  <si>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</si>
  <si>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</si>
  <si>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</si>
  <si>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</si>
  <si>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</si>
  <si>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</si>
  <si>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</si>
  <si>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</si>
  <si>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</si>
  <si>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</si>
  <si>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</si>
  <si>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</si>
  <si>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</si>
  <si>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</si>
  <si>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</si>
  <si>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</si>
  <si>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</si>
  <si>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</si>
  <si>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</si>
  <si>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</si>
  <si>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</si>
  <si>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</si>
  <si>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</si>
  <si>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</si>
  <si>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</si>
  <si>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</si>
  <si>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</si>
  <si>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</si>
  <si>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</si>
  <si>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</si>
  <si>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</si>
  <si>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</si>
  <si>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</si>
  <si>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</si>
  <si>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</si>
  <si>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</si>
  <si>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</si>
  <si>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</si>
  <si>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</si>
  <si>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</si>
  <si>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</si>
  <si>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</si>
  <si>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</si>
  <si>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</si>
  <si>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</si>
  <si>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</si>
  <si>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</si>
  <si>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</si>
  <si>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</si>
  <si>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</si>
  <si>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</si>
  <si>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</si>
  <si>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</si>
  <si>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</si>
  <si>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</si>
  <si>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</si>
  <si>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</si>
  <si>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</si>
  <si>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</si>
  <si>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</si>
  <si>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</si>
  <si>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</si>
  <si>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</si>
  <si>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</si>
  <si>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</si>
  <si>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</si>
  <si>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</si>
  <si>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</si>
  <si>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</si>
  <si>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</si>
  <si>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</si>
  <si>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</si>
  <si>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</si>
  <si>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</si>
  <si>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</si>
  <si>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</si>
  <si>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</si>
  <si>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</si>
  <si>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</si>
  <si>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</si>
  <si>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</si>
  <si>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</si>
  <si>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</si>
  <si>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</si>
  <si>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</si>
  <si>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</si>
  <si>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</si>
  <si>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</si>
  <si>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</si>
  <si>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</si>
  <si>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</si>
  <si>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</si>
  <si>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</si>
  <si>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</si>
  <si>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</si>
  <si>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</si>
  <si>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</si>
  <si>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</si>
  <si>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</si>
  <si>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</si>
  <si>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</si>
  <si>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</si>
  <si>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</si>
  <si>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</si>
  <si>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</si>
  <si>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</si>
  <si>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</si>
  <si>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</si>
  <si>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</si>
  <si>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</si>
  <si>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</si>
  <si>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</si>
  <si>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</si>
  <si>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</si>
  <si>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</si>
  <si>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</si>
  <si>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</si>
  <si>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</si>
  <si>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</si>
  <si>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</si>
  <si>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</si>
  <si>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</si>
  <si>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</si>
  <si>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</si>
  <si>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</si>
  <si>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</si>
  <si>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</si>
  <si>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</si>
  <si>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</si>
  <si>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</si>
  <si>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</si>
  <si>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</si>
  <si>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</si>
  <si>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</si>
  <si>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</si>
  <si>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</si>
  <si>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</si>
  <si>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</si>
  <si>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</si>
  <si>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</si>
  <si>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</si>
  <si>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</si>
  <si>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</si>
  <si>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</si>
  <si>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</si>
  <si>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</si>
  <si>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</si>
  <si>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</si>
  <si>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</si>
  <si>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</si>
  <si>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</si>
  <si>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</si>
  <si>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</si>
  <si>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</si>
  <si>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</si>
  <si>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</si>
  <si>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</si>
  <si>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</si>
  <si>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</si>
  <si>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</si>
  <si>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</si>
  <si>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</si>
  <si>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</si>
  <si>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</si>
  <si>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</si>
  <si>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</si>
  <si>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</si>
  <si>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</si>
  <si>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</si>
  <si>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</si>
  <si>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</si>
  <si>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</si>
  <si>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</si>
  <si>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</si>
  <si>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</si>
  <si>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</si>
  <si>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</si>
  <si>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</si>
  <si>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</si>
  <si>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</si>
  <si>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</si>
  <si>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</si>
  <si>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</si>
  <si>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</si>
  <si>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</si>
  <si>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</si>
  <si>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</si>
  <si>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</si>
  <si>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</si>
  <si>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</si>
  <si>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</si>
  <si>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</si>
  <si>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</si>
  <si>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</si>
  <si>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</si>
  <si>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</si>
  <si>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</si>
  <si>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</si>
  <si>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</si>
  <si>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</si>
  <si>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</si>
  <si>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</si>
  <si>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</si>
  <si>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</si>
  <si>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</si>
  <si>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</si>
  <si>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</si>
  <si>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</si>
  <si>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</si>
  <si>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</si>
  <si>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</si>
  <si>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</si>
  <si>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</si>
  <si>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</si>
  <si>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</si>
  <si>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</si>
  <si>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</si>
  <si>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</si>
  <si>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</si>
  <si>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</si>
  <si>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</si>
  <si>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</si>
  <si>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</si>
  <si>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</si>
  <si>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</si>
  <si>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</si>
  <si>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</si>
  <si>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</si>
  <si>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</si>
  <si>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</si>
  <si>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</si>
  <si>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</si>
  <si>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</si>
  <si>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</si>
  <si>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</si>
  <si>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</si>
  <si>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</si>
  <si>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</si>
  <si>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</si>
  <si>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</si>
  <si>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</si>
  <si>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</si>
  <si>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</si>
  <si>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</si>
  <si>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</si>
  <si>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</si>
  <si>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</si>
  <si>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</si>
  <si>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</si>
  <si>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</si>
  <si>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</si>
  <si>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</si>
  <si>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</si>
  <si>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</si>
  <si>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</si>
  <si>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</si>
  <si>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</si>
  <si>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</si>
  <si>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</si>
  <si>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</si>
  <si>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</si>
  <si>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</si>
  <si>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</si>
  <si>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</si>
  <si>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</si>
  <si>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</si>
  <si>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</si>
  <si>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</si>
  <si>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</si>
  <si>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</si>
  <si>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</si>
  <si>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</si>
  <si>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</si>
  <si>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</si>
  <si>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</si>
  <si>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</si>
  <si>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</si>
  <si>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</si>
  <si>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</si>
  <si>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</si>
  <si>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</si>
  <si>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</si>
  <si>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</si>
  <si>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</si>
  <si>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</si>
  <si>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</si>
  <si>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</si>
  <si>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</si>
  <si>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</si>
  <si>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</si>
  <si>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</si>
  <si>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</si>
  <si>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</si>
  <si>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</si>
  <si>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</si>
  <si>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</si>
  <si>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</si>
  <si>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</si>
  <si>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</si>
  <si>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</si>
  <si>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</si>
  <si>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</si>
  <si>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</si>
  <si>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</si>
  <si>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</si>
  <si>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</si>
  <si>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</si>
  <si>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</si>
  <si>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</si>
  <si>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</si>
  <si>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</si>
  <si>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</si>
  <si>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</si>
  <si>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</si>
  <si>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</si>
  <si>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</si>
  <si>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</si>
  <si>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</si>
  <si>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</si>
  <si>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</si>
  <si>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</si>
  <si>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</si>
  <si>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</si>
  <si>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</si>
  <si>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</si>
  <si>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</si>
  <si>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</si>
  <si>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</si>
  <si>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</si>
  <si>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</si>
  <si>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</si>
  <si>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</si>
  <si>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</si>
  <si>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</si>
  <si>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</si>
  <si>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</si>
  <si>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</si>
  <si>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</si>
  <si>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</si>
  <si>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</si>
  <si>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</si>
  <si>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</si>
  <si>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</si>
  <si>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</si>
  <si>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</si>
  <si>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</si>
  <si>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</si>
  <si>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</si>
  <si>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</si>
  <si>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</si>
  <si>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</si>
  <si>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</si>
  <si>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</si>
  <si>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</si>
  <si>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</si>
  <si>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</si>
  <si>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</si>
  <si>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</si>
  <si>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</si>
  <si>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</si>
  <si>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</si>
  <si>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</si>
  <si>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</si>
  <si>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</si>
  <si>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</si>
  <si>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</si>
  <si>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</si>
  <si>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</si>
  <si>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</si>
  <si>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</si>
  <si>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</si>
  <si>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</si>
  <si>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</si>
  <si>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</si>
  <si>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</si>
  <si>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</si>
  <si>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</si>
  <si>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</si>
  <si>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</si>
  <si>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</si>
  <si>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</si>
  <si>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</si>
  <si>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</si>
  <si>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</si>
  <si>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</si>
  <si>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</si>
  <si>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</si>
  <si>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</si>
  <si>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</si>
  <si>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</si>
  <si>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</si>
  <si>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</si>
  <si>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</si>
  <si>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</si>
  <si>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</si>
  <si>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</si>
  <si>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</si>
  <si>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</si>
  <si>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</si>
  <si>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</si>
  <si>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</si>
  <si>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</si>
  <si>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</si>
  <si>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</si>
  <si>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</si>
  <si>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</si>
  <si>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</si>
  <si>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</si>
  <si>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</si>
  <si>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</si>
  <si>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</si>
  <si>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</si>
  <si>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</si>
  <si>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</si>
  <si>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</si>
  <si>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</si>
  <si>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</si>
  <si>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</si>
  <si>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</si>
  <si>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</si>
  <si>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</si>
  <si>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</si>
  <si>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</si>
  <si>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</si>
  <si>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</si>
  <si>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</si>
  <si>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</si>
  <si>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</si>
  <si>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</si>
  <si>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</si>
  <si>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</si>
  <si>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</si>
  <si>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</si>
  <si>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</si>
  <si>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</si>
  <si>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</si>
  <si>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</si>
  <si>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</si>
  <si>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</si>
  <si>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</si>
  <si>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</si>
  <si>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</si>
  <si>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</si>
  <si>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</si>
  <si>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</si>
  <si>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</si>
  <si>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</si>
  <si>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</si>
  <si>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</si>
  <si>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</si>
  <si>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</si>
  <si>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</si>
  <si>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</si>
  <si>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</si>
  <si>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</si>
  <si>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</si>
  <si>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</si>
  <si>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</si>
  <si>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</si>
  <si>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</si>
  <si>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</si>
  <si>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</si>
  <si>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</si>
  <si>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</si>
  <si>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</si>
  <si>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</si>
  <si>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</si>
  <si>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</si>
  <si>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</si>
  <si>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</si>
  <si>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</si>
  <si>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</si>
  <si>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</si>
  <si>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</si>
  <si>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</si>
  <si>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</si>
  <si>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</si>
  <si>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</si>
  <si>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</si>
  <si>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</si>
  <si>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</si>
  <si>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</si>
  <si>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</si>
  <si>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</si>
  <si>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</si>
  <si>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</si>
  <si>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</si>
  <si>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</si>
  <si>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</si>
  <si>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</si>
  <si>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</si>
  <si>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</si>
  <si>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</si>
  <si>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</si>
  <si>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</si>
  <si>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</si>
  <si>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</si>
  <si>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</si>
  <si>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</si>
  <si>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</si>
  <si>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</si>
  <si>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</si>
  <si>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</si>
  <si>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</si>
  <si>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</si>
  <si>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</si>
  <si>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</si>
  <si>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</si>
  <si>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</si>
  <si>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</si>
  <si>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</si>
  <si>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</si>
  <si>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</si>
  <si>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</si>
  <si>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</si>
  <si>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</si>
  <si>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</si>
  <si>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</si>
  <si>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</si>
  <si>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</si>
  <si>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</si>
  <si>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</si>
  <si>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</si>
  <si>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</si>
  <si>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</si>
  <si>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</si>
  <si>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</si>
  <si>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</si>
  <si>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</si>
  <si>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</si>
  <si>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</si>
  <si>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</si>
  <si>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</si>
  <si>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</si>
  <si>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</si>
  <si>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</si>
  <si>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</si>
  <si>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</si>
  <si>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</si>
  <si>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</si>
  <si>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</si>
  <si>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</si>
  <si>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</si>
  <si>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</si>
  <si>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</si>
  <si>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</si>
  <si>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</si>
  <si>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</si>
  <si>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</si>
  <si>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</si>
  <si>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</si>
  <si>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</si>
  <si>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</si>
  <si>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</si>
  <si>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</si>
  <si>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</si>
  <si>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</si>
  <si>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</si>
  <si>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</si>
  <si>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</si>
  <si>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</si>
  <si>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</si>
  <si>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</si>
  <si>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</si>
  <si>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</si>
  <si>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</si>
  <si>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</si>
  <si>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</si>
  <si>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</si>
  <si>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</si>
  <si>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</si>
  <si>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</si>
  <si>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</si>
  <si>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</si>
  <si>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</si>
  <si>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</si>
  <si>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</si>
  <si>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</si>
  <si>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</si>
  <si>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</si>
  <si>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</si>
  <si>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</si>
  <si>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</si>
  <si>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</si>
  <si>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</si>
  <si>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</si>
  <si>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</si>
  <si>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</si>
  <si>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</si>
  <si>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</si>
  <si>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</si>
  <si>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</si>
  <si>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</si>
  <si>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</si>
  <si>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</si>
  <si>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</si>
  <si>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</si>
  <si>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</si>
  <si>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</si>
  <si>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</si>
  <si>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</si>
  <si>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</si>
  <si>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</si>
  <si>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</si>
  <si>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</si>
  <si>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</si>
  <si>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</si>
  <si>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</si>
  <si>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</si>
  <si>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</si>
  <si>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</si>
  <si>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</si>
  <si>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</si>
  <si>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</si>
  <si>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</si>
  <si>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</si>
  <si>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</si>
  <si>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</si>
  <si>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</si>
  <si>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</si>
  <si>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</si>
  <si>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</si>
  <si>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</si>
  <si>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</si>
  <si>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</si>
  <si>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</si>
  <si>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</si>
  <si>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</si>
  <si>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</si>
  <si>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</si>
  <si>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</si>
  <si>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</si>
  <si>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</si>
  <si>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</si>
  <si>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</si>
  <si>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</si>
  <si>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</si>
  <si>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</si>
  <si>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</si>
  <si>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</si>
  <si>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</si>
  <si>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</si>
  <si>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</si>
  <si>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</si>
  <si>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</si>
  <si>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</si>
  <si>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</si>
  <si>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</si>
  <si>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</si>
  <si>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</si>
  <si>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</si>
  <si>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</si>
  <si>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</si>
  <si>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</si>
  <si>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</si>
  <si>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</si>
  <si>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</si>
  <si>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</si>
  <si>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</si>
  <si>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</si>
  <si>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</si>
  <si>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</si>
  <si>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</si>
  <si>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</si>
  <si>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</si>
  <si>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</si>
  <si>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</si>
  <si>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</si>
  <si>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</si>
  <si>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</si>
  <si>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</si>
  <si>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</si>
  <si>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</si>
  <si>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</si>
  <si>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</si>
  <si>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</si>
  <si>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</si>
  <si>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</si>
  <si>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</si>
  <si>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</si>
  <si>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</si>
  <si>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</si>
  <si>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</si>
  <si>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</si>
  <si>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</si>
  <si>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</si>
  <si>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</si>
  <si>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</si>
  <si>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</si>
  <si>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</si>
  <si>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</si>
  <si>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</si>
  <si>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</si>
  <si>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</si>
  <si>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</si>
  <si>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</si>
  <si>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</si>
  <si>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</si>
  <si>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</si>
  <si>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</si>
  <si>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</si>
  <si>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</si>
  <si>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</si>
  <si>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</si>
  <si>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</si>
  <si>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</si>
  <si>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</si>
  <si>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</si>
  <si>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</si>
  <si>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</si>
  <si>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</si>
  <si>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</si>
  <si>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</si>
  <si>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</si>
  <si>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</si>
  <si>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</si>
  <si>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</si>
  <si>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</si>
  <si>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</si>
  <si>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</si>
  <si>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</si>
  <si>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</si>
  <si>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</si>
  <si>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</si>
  <si>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</si>
  <si>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</si>
  <si>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</si>
  <si>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</si>
  <si>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</si>
  <si>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</si>
  <si>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</si>
  <si>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</si>
  <si>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</si>
  <si>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</si>
  <si>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</si>
  <si>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</si>
  <si>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</si>
  <si>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</si>
  <si>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</si>
  <si>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</si>
  <si>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</si>
  <si>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</si>
  <si>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</si>
  <si>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</si>
  <si>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</si>
  <si>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</si>
  <si>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</si>
  <si>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</si>
  <si>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</si>
  <si>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</si>
  <si>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</si>
  <si>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</si>
  <si>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</si>
  <si>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</si>
  <si>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</si>
  <si>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</si>
  <si>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</si>
  <si>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</si>
  <si>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</si>
  <si>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</si>
  <si>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</si>
  <si>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</si>
  <si>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</si>
  <si>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</si>
  <si>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</si>
  <si>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</si>
  <si>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</si>
  <si>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</si>
  <si>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</si>
  <si>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</si>
  <si>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</si>
  <si>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</si>
  <si>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</si>
  <si>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</si>
  <si>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</si>
  <si>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</si>
  <si>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</si>
  <si>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</si>
  <si>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</si>
  <si>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</si>
  <si>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</si>
  <si>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</si>
  <si>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</si>
  <si>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</si>
  <si>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</si>
  <si>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</si>
  <si>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</si>
  <si>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</si>
  <si>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</si>
  <si>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</si>
  <si>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</si>
  <si>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</si>
  <si>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</si>
  <si>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</si>
  <si>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</si>
  <si>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</si>
  <si>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</si>
  <si>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</si>
  <si>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</si>
  <si>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</si>
  <si>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</si>
  <si>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</si>
  <si>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</si>
  <si>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</si>
  <si>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</si>
  <si>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</si>
  <si>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</si>
  <si>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</si>
  <si>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</si>
  <si>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</si>
  <si>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</si>
  <si>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</si>
  <si>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</si>
  <si>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</si>
  <si>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</si>
  <si>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</si>
  <si>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</si>
  <si>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</si>
  <si>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</si>
  <si>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</si>
  <si>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</si>
  <si>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</si>
  <si>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</si>
  <si>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</si>
  <si>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</si>
  <si>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</si>
  <si>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</si>
  <si>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</si>
  <si>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</si>
  <si>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</si>
  <si>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</si>
  <si>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</si>
  <si>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</si>
  <si>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</si>
  <si>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</si>
  <si>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</si>
  <si>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</si>
  <si>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</si>
  <si>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</si>
  <si>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</si>
  <si>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</si>
  <si>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</si>
  <si>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</si>
  <si>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</si>
  <si>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</si>
  <si>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</si>
  <si>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</si>
  <si>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</si>
  <si>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</si>
  <si>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</si>
  <si>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</si>
  <si>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</si>
  <si>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</si>
  <si>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</si>
  <si>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</si>
  <si>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</si>
  <si>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</si>
  <si>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</si>
  <si>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</si>
  <si>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</si>
  <si>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</si>
  <si>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</si>
  <si>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</si>
  <si>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</si>
  <si>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</si>
  <si>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</si>
  <si>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</si>
  <si>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</si>
  <si>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</si>
  <si>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</si>
  <si>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</si>
  <si>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</si>
  <si>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</si>
  <si>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</si>
  <si>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</si>
  <si>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</si>
  <si>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</si>
  <si>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</si>
  <si>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</si>
  <si>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</si>
  <si>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</si>
  <si>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</si>
  <si>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</si>
  <si>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</si>
  <si>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</si>
  <si>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</si>
  <si>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</si>
  <si>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</si>
  <si>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</si>
  <si>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</si>
  <si>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</si>
  <si>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</si>
  <si>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</si>
  <si>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</si>
  <si>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</si>
  <si>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</si>
  <si>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</si>
  <si>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</si>
  <si>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</si>
  <si>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</si>
  <si>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</si>
  <si>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</si>
  <si>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</si>
  <si>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</si>
  <si>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</si>
  <si>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</si>
  <si>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</si>
  <si>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</si>
  <si>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</si>
  <si>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</si>
  <si>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</si>
  <si>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</si>
  <si>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</si>
  <si>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</si>
  <si>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</si>
  <si>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</si>
  <si>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</si>
  <si>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</si>
  <si>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</si>
  <si>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</si>
  <si>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</si>
  <si>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</si>
  <si>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</si>
  <si>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</si>
  <si>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</si>
  <si>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</si>
  <si>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</si>
  <si>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</si>
  <si>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</si>
  <si>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</si>
  <si>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</si>
  <si>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</si>
  <si>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</si>
  <si>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</si>
  <si>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</si>
  <si>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</si>
  <si>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</si>
  <si>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</si>
  <si>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</si>
  <si>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</si>
  <si>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</si>
  <si>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</si>
  <si>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</si>
  <si>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</si>
  <si>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</si>
  <si>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</si>
  <si>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</si>
  <si>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</si>
  <si>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</si>
  <si>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</si>
  <si>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</si>
  <si>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</si>
  <si>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</si>
  <si>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</si>
  <si>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</si>
  <si>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</si>
  <si>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</si>
  <si>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</si>
  <si>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</si>
  <si>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</si>
  <si>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</si>
  <si>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</si>
  <si>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</si>
  <si>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</si>
  <si>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</si>
  <si>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</si>
  <si>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</si>
  <si>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</si>
  <si>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</si>
  <si>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</si>
  <si>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</si>
  <si>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</si>
  <si>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</si>
  <si>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</si>
  <si>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</si>
  <si>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</si>
  <si>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</si>
  <si>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</si>
  <si>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</si>
  <si>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</si>
  <si>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</si>
  <si>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</si>
  <si>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</si>
  <si>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</si>
  <si>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</si>
  <si>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</si>
  <si>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</si>
  <si>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</si>
  <si>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</si>
  <si>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</si>
  <si>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</si>
  <si>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</si>
  <si>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</si>
  <si>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</si>
  <si>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</si>
  <si>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</si>
  <si>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</si>
  <si>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</si>
  <si>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</si>
  <si>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</si>
  <si>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</si>
  <si>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</si>
  <si>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</si>
  <si>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</si>
  <si>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</si>
  <si>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</si>
  <si>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</si>
  <si>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</si>
  <si>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</si>
  <si>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</si>
  <si>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</si>
  <si>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</si>
  <si>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</si>
  <si>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</si>
  <si>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</si>
  <si>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</si>
  <si>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</si>
  <si>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</si>
  <si>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</si>
  <si>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</si>
  <si>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</si>
  <si>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</si>
  <si>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</si>
  <si>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</si>
  <si>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</si>
  <si>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</si>
  <si>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</si>
  <si>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</si>
  <si>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</si>
  <si>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</si>
  <si>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</si>
  <si>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</si>
  <si>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</si>
  <si>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</si>
  <si>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</si>
  <si>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</si>
  <si>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</si>
  <si>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</si>
  <si>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</si>
  <si>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</si>
  <si>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</si>
  <si>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</si>
  <si>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</si>
  <si>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</si>
  <si>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</si>
  <si>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</si>
  <si>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</si>
  <si>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</si>
  <si>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</si>
  <si>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</si>
  <si>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</si>
  <si>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</si>
  <si>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</si>
  <si>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</si>
  <si>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</si>
  <si>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</si>
  <si>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</si>
  <si>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</si>
  <si>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</si>
  <si>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</si>
  <si>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</si>
  <si>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</si>
  <si>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</si>
  <si>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</si>
  <si>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</si>
  <si>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</si>
  <si>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</si>
  <si>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</si>
  <si>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</si>
  <si>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</si>
  <si>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</si>
  <si>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</si>
  <si>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</si>
  <si>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</si>
  <si>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</si>
  <si>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</si>
  <si>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</si>
  <si>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</si>
  <si>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</si>
  <si>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</si>
  <si>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</si>
  <si>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</si>
  <si>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</si>
  <si>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</si>
  <si>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</si>
  <si>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</si>
  <si>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</si>
  <si>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</si>
  <si>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</si>
  <si>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</si>
  <si>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</si>
  <si>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</si>
  <si>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</si>
  <si>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</si>
  <si>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</si>
  <si>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</si>
  <si>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</si>
  <si>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</si>
  <si>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</si>
  <si>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</si>
  <si>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</si>
  <si>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</si>
  <si>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</si>
  <si>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</si>
  <si>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</si>
  <si>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</si>
  <si>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</si>
  <si>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</si>
  <si>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</si>
  <si>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</si>
  <si>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</si>
  <si>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</si>
  <si>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</si>
  <si>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</si>
  <si>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</si>
  <si>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</si>
  <si>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</si>
  <si>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</si>
  <si>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</si>
  <si>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</si>
  <si>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</si>
  <si>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</si>
  <si>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</si>
  <si>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</si>
  <si>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</si>
  <si>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</si>
  <si>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</si>
  <si>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</si>
  <si>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</si>
  <si>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</si>
  <si>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</si>
  <si>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</si>
  <si>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</si>
  <si>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</si>
  <si>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</si>
  <si>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</si>
  <si>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</si>
  <si>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</si>
  <si>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</si>
  <si>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</si>
  <si>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</si>
  <si>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</si>
  <si>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</si>
  <si>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</si>
  <si>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</si>
  <si>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</si>
  <si>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</si>
  <si>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</si>
  <si>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</si>
  <si>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</si>
  <si>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</si>
  <si>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</si>
  <si>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</si>
  <si>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</si>
  <si>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</si>
  <si>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</si>
  <si>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</si>
  <si>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</si>
  <si>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</si>
  <si>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</si>
  <si>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</si>
  <si>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</si>
  <si>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</si>
  <si>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</si>
  <si>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</si>
  <si>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</si>
  <si>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</si>
  <si>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</si>
  <si>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</si>
  <si>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</si>
  <si>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</si>
  <si>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</si>
  <si>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</si>
  <si>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</si>
  <si>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</si>
  <si>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</si>
  <si>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</si>
  <si>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</si>
  <si>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</si>
  <si>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</si>
  <si>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</si>
  <si>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</si>
  <si>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</si>
  <si>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</si>
  <si>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</si>
  <si>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</si>
  <si>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</si>
  <si>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</si>
  <si>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</si>
  <si>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</si>
  <si>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</si>
  <si>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</si>
  <si>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</si>
  <si>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</si>
  <si>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</si>
  <si>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</si>
  <si>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</si>
  <si>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</si>
  <si>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</si>
  <si>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</si>
  <si>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</si>
  <si>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</si>
  <si>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</si>
  <si>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</si>
  <si>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</si>
  <si>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</si>
  <si>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</si>
  <si>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</si>
  <si>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</si>
  <si>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</si>
  <si>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</si>
  <si>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</si>
  <si>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</si>
  <si>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</si>
  <si>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</si>
  <si>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</si>
  <si>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</si>
  <si>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</si>
  <si>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</si>
  <si>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</si>
  <si>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</si>
  <si>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</si>
  <si>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</si>
  <si>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</si>
  <si>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</si>
  <si>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</si>
  <si>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</si>
  <si>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</si>
  <si>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</si>
  <si>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</si>
  <si>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</si>
  <si>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</si>
  <si>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</si>
  <si>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</si>
  <si>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</si>
  <si>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</si>
  <si>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</si>
  <si>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</si>
  <si>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</si>
  <si>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</si>
  <si>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</si>
  <si>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</si>
  <si>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</si>
  <si>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</si>
  <si>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</si>
  <si>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</si>
  <si>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</si>
  <si>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</si>
  <si>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</si>
  <si>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</si>
  <si>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</si>
  <si>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</si>
  <si>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</si>
  <si>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</si>
  <si>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</si>
  <si>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</si>
  <si>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</si>
  <si>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</si>
  <si>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</si>
  <si>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</si>
  <si>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</si>
  <si>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</si>
  <si>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</si>
  <si>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</si>
  <si>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</si>
  <si>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</si>
  <si>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</si>
  <si>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</si>
  <si>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</si>
  <si>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</si>
  <si>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</si>
  <si>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</si>
  <si>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</si>
  <si>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</si>
  <si>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</si>
  <si>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</si>
  <si>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</si>
  <si>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</si>
  <si>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</si>
  <si>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</si>
  <si>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</si>
  <si>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</si>
  <si>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</si>
  <si>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</si>
  <si>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</si>
  <si>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</si>
  <si>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</si>
  <si>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</si>
  <si>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</si>
  <si>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</si>
  <si>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</si>
  <si>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</si>
  <si>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</si>
  <si>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</si>
  <si>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</si>
  <si>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</si>
  <si>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</si>
  <si>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</si>
  <si>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</si>
  <si>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</si>
  <si>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</si>
  <si>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</si>
  <si>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</si>
  <si>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</si>
  <si>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</si>
  <si>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</si>
  <si>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</si>
  <si>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</si>
  <si>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</si>
  <si>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</si>
  <si>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</si>
  <si>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</si>
  <si>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</si>
  <si>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</si>
  <si>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</si>
  <si>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</si>
  <si>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</si>
  <si>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</si>
  <si>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</si>
  <si>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</si>
  <si>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</si>
  <si>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</si>
  <si>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</si>
  <si>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</si>
  <si>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</si>
  <si>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</si>
  <si>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</si>
  <si>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</si>
  <si>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</si>
  <si>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</si>
  <si>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</si>
  <si>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</si>
  <si>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</si>
  <si>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</si>
  <si>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</si>
  <si>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</si>
  <si>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</si>
  <si>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</si>
  <si>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</si>
  <si>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</si>
  <si>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</si>
  <si>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</si>
  <si>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</si>
  <si>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</si>
  <si>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</si>
  <si>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</si>
  <si>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</si>
  <si>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</si>
  <si>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</si>
  <si>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</si>
  <si>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</si>
  <si>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</si>
  <si>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</si>
  <si>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</si>
  <si>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</si>
  <si>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</si>
  <si>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</si>
  <si>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</si>
  <si>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</si>
  <si>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</si>
  <si>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</si>
  <si>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</si>
  <si>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</si>
  <si>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</si>
  <si>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</si>
  <si>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</si>
  <si>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</si>
  <si>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</si>
  <si>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</si>
  <si>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</si>
  <si>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</si>
  <si>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</si>
  <si>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</si>
  <si>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</si>
  <si>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</si>
  <si>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</si>
  <si>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</si>
  <si>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</si>
  <si>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</si>
  <si>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</si>
  <si>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</si>
  <si>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</si>
  <si>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</si>
  <si>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</si>
  <si>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</si>
  <si>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</si>
  <si>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</si>
  <si>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</si>
  <si>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</si>
  <si>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</si>
  <si>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</si>
  <si>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</si>
  <si>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</si>
  <si>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</si>
  <si>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</si>
  <si>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</si>
  <si>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</si>
  <si>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</si>
  <si>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</si>
  <si>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</si>
  <si>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</si>
  <si>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</si>
  <si>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</si>
  <si>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</si>
  <si>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</si>
  <si>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</si>
  <si>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</si>
  <si>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</si>
  <si>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</si>
  <si>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</si>
  <si>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</si>
  <si>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</si>
  <si>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</si>
  <si>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</si>
  <si>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</si>
  <si>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</si>
  <si>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</si>
  <si>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</si>
  <si>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</si>
  <si>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</si>
  <si>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</si>
  <si>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</si>
  <si>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</si>
  <si>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</si>
  <si>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</si>
  <si>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</si>
  <si>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</si>
  <si>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</si>
  <si>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</si>
  <si>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</si>
  <si>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</si>
  <si>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</si>
  <si>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</si>
  <si>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</si>
  <si>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</si>
  <si>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</si>
  <si>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</si>
  <si>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</si>
  <si>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</si>
  <si>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</si>
  <si>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</si>
  <si>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</si>
  <si>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</si>
  <si>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</si>
  <si>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</si>
  <si>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</si>
  <si>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</si>
  <si>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</si>
  <si>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</si>
  <si>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</si>
  <si>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</si>
  <si>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</si>
  <si>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</si>
  <si>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</si>
  <si>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</si>
  <si>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</si>
  <si>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</si>
  <si>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</si>
  <si>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</si>
  <si>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</si>
  <si>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</si>
  <si>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</si>
  <si>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</si>
  <si>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</si>
  <si>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</si>
  <si>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</si>
  <si>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</si>
  <si>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</si>
  <si>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</si>
  <si>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</si>
  <si>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</si>
  <si>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</si>
  <si>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</si>
  <si>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</si>
  <si>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</si>
  <si>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</si>
  <si>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</si>
  <si>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</si>
  <si>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</si>
  <si>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</si>
  <si>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</si>
  <si>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</si>
  <si>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</si>
  <si>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</si>
  <si>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</si>
  <si>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</si>
  <si>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</si>
  <si>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</si>
  <si>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</si>
  <si>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</si>
  <si>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</si>
  <si>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</si>
  <si>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</si>
  <si>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</si>
  <si>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</si>
  <si>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</si>
  <si>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</si>
  <si>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</si>
  <si>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</si>
  <si>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</si>
  <si>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</si>
  <si>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</si>
  <si>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</si>
  <si>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</si>
  <si>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</si>
  <si>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</si>
  <si>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</si>
  <si>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</si>
  <si>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</si>
  <si>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</si>
  <si>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</si>
  <si>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</si>
  <si>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</si>
  <si>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</si>
  <si>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</si>
  <si>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</si>
  <si>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</si>
  <si>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</si>
  <si>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</si>
  <si>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</si>
  <si>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</si>
  <si>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</si>
  <si>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</si>
  <si>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</si>
  <si>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</si>
  <si>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</si>
  <si>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</si>
  <si>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</si>
  <si>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</si>
  <si>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</si>
  <si>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</si>
  <si>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</si>
  <si>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</si>
  <si>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</si>
  <si>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</si>
  <si>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</si>
  <si>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</si>
  <si>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</si>
  <si>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</si>
  <si>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</si>
  <si>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</si>
  <si>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</si>
  <si>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</si>
  <si>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</si>
  <si>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</si>
  <si>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</si>
  <si>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</si>
  <si>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</si>
  <si>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</si>
  <si>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</si>
  <si>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</si>
  <si>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</si>
  <si>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</si>
  <si>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</si>
  <si>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</si>
  <si>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</si>
  <si>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</si>
  <si>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</si>
  <si>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</si>
  <si>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</si>
  <si>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</si>
  <si>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</si>
  <si>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</si>
  <si>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</si>
  <si>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</si>
  <si>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</si>
  <si>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</si>
  <si>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</si>
  <si>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</si>
  <si>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</si>
  <si>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</si>
  <si>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</si>
  <si>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</si>
  <si>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</si>
  <si>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</si>
  <si>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</si>
  <si>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</si>
  <si>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</si>
  <si>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</si>
  <si>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</si>
  <si>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</si>
  <si>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</si>
  <si>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</si>
  <si>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</si>
  <si>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</si>
  <si>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</si>
  <si>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</si>
  <si>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</si>
  <si>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</si>
  <si>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</si>
  <si>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</si>
  <si>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</si>
  <si>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</si>
  <si>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</si>
  <si>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</si>
  <si>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</si>
  <si>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</si>
  <si>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</si>
  <si>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</si>
  <si>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</si>
  <si>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</si>
  <si>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</si>
  <si>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</si>
  <si>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</si>
  <si>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</si>
  <si>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</si>
  <si>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</si>
  <si>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</si>
  <si>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</si>
  <si>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</si>
  <si>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</si>
  <si>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</si>
  <si>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</si>
  <si>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</si>
  <si>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</si>
  <si>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</si>
  <si>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</si>
  <si>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</si>
  <si>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</si>
  <si>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</si>
  <si>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</si>
  <si>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</si>
  <si>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</si>
  <si>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</si>
  <si>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</si>
  <si>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</si>
  <si>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</si>
  <si>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</si>
  <si>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</si>
  <si>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</si>
  <si>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</si>
  <si>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</si>
  <si>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</si>
  <si>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</si>
  <si>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</si>
  <si>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</si>
  <si>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</si>
  <si>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</si>
  <si>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</si>
  <si>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</si>
  <si>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</si>
  <si>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</si>
  <si>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</si>
  <si>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</si>
  <si>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</si>
  <si>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</si>
  <si>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</si>
  <si>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</si>
  <si>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</si>
  <si>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</si>
  <si>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</si>
  <si>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</si>
  <si>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</si>
  <si>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</si>
  <si>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</si>
  <si>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</si>
  <si>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</si>
  <si>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</si>
  <si>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</si>
  <si>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</si>
  <si>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</si>
  <si>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</si>
  <si>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</si>
  <si>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</si>
  <si>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</si>
  <si>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</si>
  <si>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</si>
  <si>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</si>
  <si>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</si>
  <si>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</si>
  <si>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</si>
  <si>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</si>
  <si>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</si>
  <si>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</si>
  <si>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</si>
  <si>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</si>
  <si>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</si>
  <si>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</si>
  <si>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</si>
  <si>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</si>
  <si>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</si>
  <si>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</si>
  <si>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</si>
  <si>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</si>
  <si>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</si>
  <si>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</si>
  <si>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</si>
  <si>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</si>
  <si>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</si>
  <si>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</si>
  <si>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</si>
  <si>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</si>
  <si>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</si>
  <si>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</si>
  <si>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</si>
  <si>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</si>
  <si>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</si>
  <si>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</si>
  <si>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</si>
  <si>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</si>
  <si>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</si>
  <si>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</si>
  <si>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</si>
  <si>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</si>
  <si>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</si>
  <si>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</si>
  <si>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</si>
  <si>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</si>
  <si>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</si>
  <si>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</si>
  <si>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</si>
  <si>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</si>
  <si>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</si>
  <si>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</si>
  <si>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</si>
  <si>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</si>
  <si>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</si>
  <si>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</si>
  <si>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</si>
  <si>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</si>
  <si>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</si>
  <si>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</si>
  <si>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</si>
  <si>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</si>
  <si>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</si>
  <si>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</si>
  <si>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</si>
  <si>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</si>
  <si>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</si>
  <si>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</si>
  <si>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</si>
  <si>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</si>
  <si>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</si>
  <si>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</si>
  <si>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</si>
  <si>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</si>
  <si>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</si>
  <si>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</si>
  <si>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</si>
  <si>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</si>
  <si>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</si>
  <si>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</si>
  <si>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</si>
  <si>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</si>
  <si>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</si>
  <si>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</si>
  <si>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</si>
  <si>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</si>
  <si>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</si>
  <si>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</si>
  <si>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</si>
  <si>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</si>
  <si>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</si>
  <si>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</si>
  <si>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</si>
  <si>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</si>
  <si>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</si>
  <si>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</si>
  <si>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</si>
  <si>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</si>
  <si>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</si>
  <si>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</si>
  <si>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</si>
  <si>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</si>
  <si>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</si>
  <si>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</si>
  <si>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</si>
  <si>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</si>
  <si>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</si>
  <si>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</si>
  <si>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</si>
  <si>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</si>
  <si>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</si>
  <si>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</si>
  <si>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</si>
  <si>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</si>
  <si>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</si>
  <si>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</si>
  <si>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</si>
  <si>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</si>
  <si>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</si>
  <si>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</si>
  <si>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</si>
  <si>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</si>
  <si>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</si>
  <si>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</si>
  <si>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</si>
  <si>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</si>
  <si>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</si>
  <si>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</si>
  <si>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</si>
  <si>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</si>
  <si>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</si>
  <si>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</si>
  <si>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</si>
  <si>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</si>
  <si>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</si>
  <si>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</si>
  <si>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</si>
  <si>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</si>
  <si>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</si>
  <si>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</si>
  <si>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</si>
  <si>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</si>
  <si>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</si>
  <si>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</si>
  <si>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</si>
  <si>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</si>
  <si>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</si>
  <si>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</si>
  <si>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</si>
  <si>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</si>
  <si>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</si>
  <si>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</si>
  <si>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</si>
  <si>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</si>
  <si>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</si>
  <si>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</si>
  <si>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</si>
  <si>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</si>
  <si>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</si>
  <si>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</si>
  <si>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</si>
  <si>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</si>
  <si>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</si>
  <si>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</si>
  <si>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</si>
  <si>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</si>
  <si>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</si>
  <si>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</si>
  <si>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</si>
  <si>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</si>
  <si>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</si>
  <si>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</si>
  <si>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</si>
  <si>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</si>
  <si>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</si>
  <si>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</si>
  <si>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</si>
  <si>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</si>
  <si>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</si>
  <si>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</si>
  <si>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</si>
  <si>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</si>
  <si>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</si>
  <si>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</si>
  <si>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</si>
  <si>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</si>
  <si>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</si>
  <si>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</si>
  <si>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</si>
  <si>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</si>
  <si>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</si>
  <si>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</si>
  <si>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</si>
  <si>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</si>
  <si>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</si>
  <si>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</si>
  <si>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</si>
  <si>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</si>
  <si>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</si>
  <si>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</si>
  <si>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</si>
  <si>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</si>
  <si>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</si>
  <si>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</si>
  <si>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</si>
  <si>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</si>
  <si>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</si>
  <si>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</si>
  <si>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</si>
  <si>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</si>
  <si>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</si>
  <si>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</si>
  <si>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</si>
  <si>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</si>
  <si>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</si>
  <si>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</si>
  <si>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</si>
  <si>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</si>
  <si>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</si>
  <si>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</si>
  <si>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</si>
  <si>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</si>
  <si>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</si>
  <si>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</si>
  <si>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</si>
  <si>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</si>
  <si>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</si>
  <si>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</si>
  <si>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</si>
  <si>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</si>
  <si>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</si>
  <si>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</si>
  <si>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</si>
  <si>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</si>
  <si>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</si>
  <si>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</si>
  <si>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</si>
  <si>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</si>
  <si>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</si>
  <si>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</si>
  <si>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</si>
  <si>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</si>
  <si>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</si>
  <si>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</si>
  <si>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</si>
  <si>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</si>
  <si>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</si>
  <si>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</si>
  <si>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</si>
  <si>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</si>
  <si>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</si>
  <si>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</si>
  <si>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</si>
  <si>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</si>
  <si>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</si>
  <si>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</si>
  <si>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</si>
  <si>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</si>
  <si>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</si>
  <si>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</si>
  <si>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</si>
  <si>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</si>
  <si>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</si>
  <si>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</si>
  <si>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</si>
  <si>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</si>
  <si>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</si>
  <si>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</si>
  <si>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</si>
  <si>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</si>
  <si>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</si>
  <si>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</si>
  <si>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</si>
  <si>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</si>
  <si>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</si>
  <si>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</si>
  <si>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</si>
  <si>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</si>
  <si>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</si>
  <si>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</si>
  <si>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</si>
  <si>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</si>
  <si>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</si>
  <si>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</si>
  <si>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</si>
  <si>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</si>
  <si>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</si>
  <si>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</si>
  <si>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</si>
  <si>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</si>
  <si>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</si>
  <si>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</si>
  <si>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</si>
  <si>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</si>
  <si>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</si>
  <si>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</si>
  <si>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</si>
  <si>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</si>
  <si>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</si>
  <si>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</si>
  <si>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</si>
  <si>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</si>
  <si>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</si>
  <si>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</si>
  <si>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</si>
  <si>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</si>
  <si>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</si>
  <si>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</si>
  <si>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</si>
  <si>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</si>
  <si>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</si>
  <si>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</si>
  <si>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</si>
  <si>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</si>
  <si>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</si>
  <si>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</si>
  <si>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</si>
  <si>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</si>
  <si>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</si>
  <si>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</si>
  <si>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</si>
  <si>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</si>
  <si>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</si>
  <si>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</si>
  <si>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</si>
  <si>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</si>
  <si>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</si>
  <si>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</si>
  <si>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</si>
  <si>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</si>
  <si>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</si>
  <si>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</si>
  <si>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</si>
  <si>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</si>
  <si>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</si>
  <si>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</si>
  <si>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</si>
  <si>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</si>
  <si>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</si>
  <si>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</si>
  <si>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</si>
  <si>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</si>
  <si>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</si>
  <si>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</si>
  <si>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</si>
  <si>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</si>
  <si>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</si>
  <si>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</si>
  <si>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</si>
  <si>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</si>
  <si>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</si>
  <si>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</si>
  <si>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</si>
  <si>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</si>
  <si>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</si>
  <si>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</si>
  <si>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</si>
  <si>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</si>
  <si>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</si>
  <si>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</si>
  <si>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</si>
  <si>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</si>
  <si>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</si>
  <si>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</si>
  <si>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</si>
  <si>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</si>
  <si>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</si>
  <si>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</si>
  <si>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</si>
  <si>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</si>
  <si>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</si>
  <si>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</si>
  <si>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</si>
  <si>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</si>
  <si>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</si>
  <si>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</si>
  <si>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</si>
  <si>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</si>
  <si>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</si>
  <si>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</si>
  <si>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</si>
  <si>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</si>
  <si>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</si>
  <si>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</si>
  <si>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</si>
  <si>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</si>
  <si>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</si>
  <si>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</si>
  <si>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</si>
  <si>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</si>
  <si>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</si>
  <si>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</si>
  <si>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</si>
  <si>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</si>
  <si>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</si>
  <si>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</si>
  <si>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</si>
  <si>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</si>
  <si>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</si>
  <si>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</si>
  <si>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</si>
  <si>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</si>
  <si>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</si>
  <si>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</si>
  <si>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</si>
  <si>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</si>
  <si>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</si>
  <si>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</si>
  <si>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</si>
  <si>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</si>
  <si>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</si>
  <si>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</si>
  <si>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</si>
  <si>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</si>
  <si>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</si>
  <si>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</si>
  <si>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</si>
  <si>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</si>
  <si>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</si>
  <si>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</si>
  <si>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</si>
  <si>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</si>
  <si>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</si>
  <si>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</si>
  <si>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</si>
  <si>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</si>
  <si>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</si>
  <si>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</si>
  <si>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</si>
  <si>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</si>
  <si>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</si>
  <si>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</si>
  <si>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</si>
  <si>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</si>
  <si>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</si>
  <si>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</si>
  <si>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</si>
  <si>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</si>
  <si>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</si>
  <si>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</si>
  <si>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</si>
  <si>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</si>
  <si>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</si>
  <si>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</si>
  <si>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</si>
  <si>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</si>
  <si>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</si>
  <si>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</si>
  <si>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</si>
  <si>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</si>
  <si>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</si>
  <si>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</si>
  <si>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</si>
  <si>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</si>
  <si>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</si>
  <si>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</si>
  <si>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</si>
  <si>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</si>
  <si>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</si>
  <si>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</si>
  <si>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</si>
  <si>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</si>
  <si>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</si>
  <si>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</si>
  <si>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</si>
  <si>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</si>
  <si>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</si>
  <si>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</si>
  <si>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</si>
  <si>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</si>
  <si>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</si>
  <si>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</si>
  <si>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</si>
  <si>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</si>
  <si>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</si>
  <si>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</si>
  <si>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</si>
  <si>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</si>
  <si>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</si>
  <si>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</si>
  <si>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</si>
  <si>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</si>
  <si>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</si>
  <si>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</si>
  <si>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</si>
  <si>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</si>
  <si>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</si>
  <si>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</si>
  <si>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</si>
  <si>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</si>
  <si>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</si>
  <si>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</si>
  <si>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</si>
  <si>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</si>
  <si>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</si>
  <si>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</si>
  <si>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</si>
  <si>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</si>
  <si>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</si>
  <si>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</si>
  <si>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</si>
  <si>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</si>
  <si>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</si>
  <si>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</si>
  <si>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</si>
  <si>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</si>
  <si>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</si>
  <si>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</si>
  <si>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</si>
  <si>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</si>
  <si>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</si>
  <si>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</si>
  <si>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</si>
  <si>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</si>
  <si>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</si>
  <si>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</si>
  <si>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</si>
  <si>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</si>
  <si>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</si>
  <si>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</si>
  <si>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</si>
  <si>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</si>
  <si>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</si>
  <si>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</si>
  <si>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</si>
  <si>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</si>
  <si>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</si>
  <si>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</si>
  <si>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</si>
  <si>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</si>
  <si>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</si>
  <si>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</si>
  <si>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</si>
  <si>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</si>
  <si>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</si>
  <si>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</si>
  <si>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</si>
  <si>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</si>
  <si>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</si>
  <si>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</si>
  <si>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</si>
  <si>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</si>
  <si>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</si>
  <si>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</si>
  <si>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</si>
  <si>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</si>
  <si>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</si>
  <si>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</si>
  <si>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</si>
  <si>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</si>
  <si>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</si>
  <si>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</si>
  <si>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</si>
  <si>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</si>
  <si>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</si>
  <si>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</si>
  <si>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</si>
  <si>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</si>
  <si>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</si>
  <si>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</si>
  <si>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</si>
  <si>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</si>
  <si>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</si>
  <si>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</si>
  <si>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</si>
  <si>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</si>
  <si>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</si>
  <si>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</si>
  <si>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</si>
  <si>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</si>
  <si>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</si>
  <si>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</si>
  <si>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</si>
  <si>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</si>
  <si>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</si>
  <si>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</si>
  <si>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</si>
  <si>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</si>
  <si>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</si>
  <si>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</si>
  <si>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</si>
  <si>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</si>
  <si>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</si>
  <si>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</si>
  <si>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</si>
  <si>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</si>
  <si>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</si>
  <si>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</si>
  <si>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</si>
  <si>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</si>
  <si>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</si>
  <si>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</si>
  <si>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</si>
  <si>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</si>
  <si>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</si>
  <si>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</si>
  <si>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</si>
  <si>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</si>
  <si>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</si>
  <si>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</si>
  <si>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</si>
  <si>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</si>
  <si>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</si>
  <si>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</si>
  <si>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</si>
  <si>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</si>
  <si>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</si>
  <si>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</si>
  <si>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</si>
  <si>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</si>
  <si>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</si>
  <si>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</si>
  <si>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</si>
  <si>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</si>
  <si>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</si>
  <si>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</si>
  <si>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</si>
  <si>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</si>
  <si>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</si>
  <si>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</si>
  <si>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</si>
  <si>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</si>
  <si>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</si>
  <si>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</si>
  <si>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</si>
  <si>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</si>
  <si>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</si>
  <si>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</si>
  <si>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</si>
  <si>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</si>
  <si>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</si>
  <si>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</si>
  <si>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</si>
  <si>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</si>
  <si>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</si>
  <si>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</si>
  <si>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</si>
  <si>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</si>
  <si>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</si>
  <si>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</si>
  <si>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</si>
  <si>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</si>
  <si>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</si>
  <si>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</si>
  <si>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</si>
  <si>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</si>
  <si>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</si>
  <si>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</si>
  <si>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</si>
  <si>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</si>
  <si>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</si>
  <si>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</si>
  <si>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</si>
  <si>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</si>
  <si>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</si>
  <si>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</si>
  <si>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</si>
  <si>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</si>
  <si>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</si>
  <si>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</si>
  <si>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</si>
  <si>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</si>
  <si>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</si>
  <si>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</si>
  <si>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</si>
  <si>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</si>
  <si>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</si>
  <si>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</si>
  <si>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</si>
  <si>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</si>
  <si>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</si>
  <si>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</si>
  <si>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</si>
  <si>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</si>
  <si>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</si>
  <si>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</si>
  <si>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</si>
  <si>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</si>
  <si>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</si>
  <si>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</si>
  <si>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</si>
  <si>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</si>
  <si>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</si>
  <si>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</si>
  <si>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</si>
  <si>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</si>
  <si>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</si>
  <si>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</si>
  <si>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</si>
  <si>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</si>
  <si>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</si>
  <si>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</si>
  <si>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</si>
  <si>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</si>
  <si>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</si>
  <si>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</si>
  <si>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</si>
  <si>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</si>
  <si>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</si>
  <si>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</si>
  <si>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</si>
  <si>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</si>
  <si>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</si>
  <si>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</si>
  <si>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</si>
  <si>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</si>
  <si>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</si>
  <si>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</si>
  <si>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</si>
  <si>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</si>
  <si>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</si>
  <si>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</si>
  <si>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</si>
  <si>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</si>
  <si>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</si>
  <si>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</si>
  <si>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</si>
  <si>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</si>
  <si>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</si>
  <si>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</si>
  <si>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</si>
  <si>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</si>
  <si>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</si>
  <si>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</si>
  <si>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</si>
  <si>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</si>
  <si>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</si>
  <si>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</si>
  <si>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</si>
  <si>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</si>
  <si>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</si>
  <si>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</si>
  <si>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</si>
  <si>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</si>
  <si>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</si>
  <si>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</si>
  <si>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</si>
  <si>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</si>
  <si>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</si>
  <si>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</si>
  <si>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</si>
  <si>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</si>
  <si>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</si>
  <si>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</si>
  <si>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</si>
  <si>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</si>
  <si>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</si>
  <si>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</si>
  <si>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</si>
  <si>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</si>
  <si>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</si>
  <si>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</si>
  <si>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</si>
  <si>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</si>
  <si>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</si>
  <si>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</si>
  <si>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</si>
  <si>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</si>
  <si>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</si>
  <si>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</si>
  <si>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</si>
  <si>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</si>
  <si>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</si>
  <si>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</si>
  <si>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</si>
  <si>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</si>
  <si>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</si>
  <si>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</si>
  <si>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</si>
  <si>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</si>
  <si>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</si>
  <si>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</si>
  <si>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</si>
  <si>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</si>
  <si>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</si>
  <si>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</si>
  <si>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</si>
  <si>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</si>
  <si>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</si>
  <si>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</si>
  <si>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</si>
  <si>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</si>
  <si>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</si>
  <si>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</si>
  <si>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</si>
  <si>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</si>
  <si>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</si>
  <si>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</si>
  <si>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</si>
  <si>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</si>
  <si>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</si>
  <si>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</si>
  <si>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</si>
  <si>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</si>
  <si>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</si>
  <si>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</si>
  <si>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</si>
  <si>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</si>
  <si>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</si>
  <si>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</si>
  <si>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</si>
  <si>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</si>
  <si>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</si>
  <si>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</si>
  <si>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</si>
  <si>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</si>
  <si>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</si>
  <si>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</si>
  <si>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</si>
  <si>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</si>
  <si>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</si>
  <si>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</si>
  <si>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</si>
  <si>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</si>
  <si>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</si>
  <si>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</si>
  <si>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</si>
  <si>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</si>
  <si>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</si>
  <si>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</si>
  <si>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</si>
  <si>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</si>
  <si>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</si>
  <si>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</si>
  <si>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</si>
  <si>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</si>
  <si>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</si>
  <si>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</si>
  <si>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</si>
  <si>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</si>
  <si>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</si>
  <si>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</si>
  <si>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</si>
  <si>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</si>
  <si>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</si>
  <si>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</si>
  <si>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</si>
  <si>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</si>
  <si>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</si>
  <si>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</si>
  <si>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</si>
  <si>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</si>
  <si>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</si>
  <si>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</si>
  <si>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</si>
  <si>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</si>
  <si>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</si>
  <si>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</si>
  <si>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</si>
  <si>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</si>
  <si>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</si>
  <si>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</si>
  <si>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</si>
  <si>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</si>
  <si>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</si>
  <si>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</si>
  <si>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</si>
  <si>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</si>
  <si>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</si>
  <si>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</si>
  <si>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</si>
  <si>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</si>
  <si>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</si>
  <si>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</si>
  <si>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</si>
  <si>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</si>
  <si>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</si>
  <si>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</si>
  <si>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</si>
  <si>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</si>
  <si>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</si>
  <si>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</si>
  <si>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</si>
  <si>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</si>
  <si>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</si>
  <si>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</si>
  <si>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</si>
  <si>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</si>
  <si>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</si>
  <si>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</si>
  <si>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</si>
  <si>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</si>
  <si>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</si>
  <si>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</si>
  <si>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</si>
  <si>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</si>
  <si>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</si>
  <si>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</si>
  <si>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</si>
  <si>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</si>
  <si>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</si>
  <si>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</si>
  <si>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</si>
  <si>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</si>
  <si>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</si>
  <si>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</si>
  <si>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</si>
  <si>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</si>
  <si>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</si>
  <si>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</si>
  <si>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</si>
  <si>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</si>
  <si>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</si>
  <si>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</si>
  <si>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</si>
  <si>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</si>
  <si>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</si>
  <si>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</si>
  <si>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</si>
  <si>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</si>
  <si>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</si>
  <si>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</si>
  <si>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</si>
  <si>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</si>
  <si>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</si>
  <si>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</si>
  <si>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</si>
  <si>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</si>
  <si>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</si>
  <si>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</si>
  <si>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</si>
  <si>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</si>
  <si>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</si>
  <si>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</si>
  <si>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</si>
  <si>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</si>
  <si>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</si>
  <si>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</si>
  <si>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</si>
  <si>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</si>
  <si>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</si>
  <si>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</si>
  <si>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</si>
  <si>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</si>
  <si>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</si>
  <si>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</si>
  <si>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</si>
  <si>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</si>
  <si>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</si>
  <si>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</si>
  <si>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</si>
  <si>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</si>
  <si>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</si>
  <si>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</si>
  <si>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</si>
  <si>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</si>
  <si>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</si>
  <si>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</si>
  <si>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</si>
  <si>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</si>
  <si>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</si>
  <si>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</si>
  <si>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</si>
  <si>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</si>
  <si>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</si>
  <si>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</si>
  <si>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</si>
  <si>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</si>
  <si>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</si>
  <si>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</si>
  <si>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</si>
  <si>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</si>
  <si>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</si>
  <si>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</si>
  <si>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</si>
  <si>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</si>
  <si>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</si>
  <si>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</si>
  <si>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</si>
  <si>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</si>
  <si>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</si>
  <si>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</si>
  <si>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</si>
  <si>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</si>
  <si>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</si>
  <si>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</si>
  <si>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</si>
  <si>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</si>
  <si>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</si>
  <si>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</si>
  <si>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</si>
  <si>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</si>
  <si>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</si>
  <si>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</si>
  <si>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</si>
  <si>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</si>
  <si>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</si>
  <si>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</si>
  <si>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</si>
  <si>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</si>
  <si>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</si>
  <si>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</si>
  <si>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</si>
  <si>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</si>
  <si>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</si>
  <si>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</si>
  <si>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</si>
  <si>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</si>
  <si>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</si>
  <si>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</si>
  <si>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</si>
  <si>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</si>
  <si>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</si>
  <si>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</si>
  <si>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</si>
  <si>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</si>
  <si>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</si>
  <si>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</si>
  <si>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</si>
  <si>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</si>
  <si>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</si>
  <si>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</si>
  <si>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</si>
  <si>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</si>
  <si>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</si>
  <si>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</si>
  <si>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</si>
  <si>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</si>
  <si>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</si>
  <si>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</si>
  <si>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</si>
  <si>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</si>
  <si>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</si>
  <si>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</si>
  <si>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</si>
  <si>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</si>
  <si>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</si>
  <si>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</si>
  <si>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</si>
  <si>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</si>
  <si>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</si>
  <si>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</si>
  <si>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</si>
  <si>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</si>
  <si>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</si>
  <si>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</si>
  <si>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</si>
  <si>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</si>
  <si>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</si>
  <si>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</si>
  <si>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</si>
  <si>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</si>
  <si>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</si>
  <si>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</si>
  <si>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</si>
  <si>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</si>
  <si>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</si>
  <si>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</si>
  <si>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</si>
  <si>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</si>
  <si>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</si>
  <si>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</si>
  <si>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</si>
  <si>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</si>
  <si>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</si>
  <si>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</si>
  <si>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</si>
  <si>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</si>
  <si>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</si>
  <si>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</si>
  <si>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</si>
  <si>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</si>
  <si>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</si>
  <si>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</si>
  <si>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</si>
  <si>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</si>
  <si>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</si>
  <si>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</si>
  <si>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</si>
  <si>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</si>
  <si>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</si>
  <si>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</si>
  <si>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</si>
  <si>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</si>
  <si>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</si>
  <si>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</si>
  <si>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</si>
  <si>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</si>
  <si>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</si>
  <si>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</si>
  <si>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</si>
  <si>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</si>
  <si>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</si>
  <si>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</si>
  <si>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</si>
  <si>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</si>
  <si>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</si>
  <si>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</si>
  <si>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</si>
  <si>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</si>
  <si>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</si>
  <si>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</si>
  <si>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</si>
  <si>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</si>
  <si>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</si>
  <si>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</si>
  <si>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</si>
  <si>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</si>
  <si>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</si>
  <si>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</si>
  <si>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</si>
  <si>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</si>
  <si>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</si>
  <si>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</si>
  <si>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</si>
  <si>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</si>
  <si>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</si>
  <si>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</si>
  <si>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</si>
  <si>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</si>
  <si>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</si>
  <si>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</si>
  <si>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</si>
  <si>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</si>
  <si>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</si>
  <si>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</si>
  <si>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</si>
  <si>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</si>
  <si>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</si>
  <si>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</si>
  <si>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</si>
  <si>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</si>
  <si>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</si>
  <si>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</si>
  <si>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</si>
  <si>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</si>
  <si>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</si>
  <si>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</si>
  <si>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</si>
  <si>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</si>
  <si>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</si>
  <si>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</si>
  <si>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</si>
  <si>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</si>
  <si>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</si>
  <si>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</si>
  <si>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</si>
  <si>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</si>
  <si>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</si>
  <si>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</si>
  <si>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</si>
  <si>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</si>
  <si>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</si>
  <si>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</si>
  <si>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</si>
  <si>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</si>
  <si>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</si>
  <si>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</si>
  <si>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</si>
  <si>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</si>
  <si>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</si>
  <si>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</si>
  <si>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</si>
  <si>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</si>
  <si>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</si>
  <si>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</si>
  <si>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</si>
  <si>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</si>
  <si>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</si>
  <si>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</si>
  <si>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</si>
  <si>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</si>
  <si>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</si>
  <si>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</si>
  <si>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</si>
  <si>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</si>
  <si>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</si>
  <si>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</si>
  <si>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</si>
  <si>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</si>
  <si>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</si>
  <si>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</si>
  <si>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</si>
  <si>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</si>
  <si>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</si>
  <si>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</si>
  <si>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</si>
  <si>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</si>
  <si>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</si>
  <si>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</si>
  <si>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</si>
  <si>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</si>
  <si>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</si>
  <si>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</si>
  <si>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</si>
  <si>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</si>
  <si>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</si>
  <si>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</si>
  <si>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</si>
  <si>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</si>
  <si>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</si>
  <si>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</si>
  <si>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</si>
  <si>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</si>
  <si>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</si>
  <si>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</si>
  <si>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</si>
  <si>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</si>
  <si>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</si>
  <si>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</si>
  <si>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</si>
  <si>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</si>
  <si>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</si>
  <si>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</si>
  <si>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</si>
  <si>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</si>
  <si>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</si>
  <si>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</si>
  <si>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</si>
  <si>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</si>
  <si>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</si>
  <si>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</si>
  <si>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</si>
  <si>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</si>
  <si>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</si>
  <si>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</si>
  <si>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</si>
  <si>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</si>
  <si>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</si>
  <si>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</si>
  <si>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</si>
  <si>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</si>
  <si>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</si>
  <si>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</si>
  <si>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</si>
  <si>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</si>
  <si>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</si>
  <si>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</si>
  <si>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</si>
  <si>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</si>
  <si>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</si>
  <si>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</si>
  <si>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</si>
  <si>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</si>
  <si>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</si>
  <si>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</si>
  <si>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</si>
  <si>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</si>
  <si>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</si>
  <si>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</si>
  <si>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</si>
  <si>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</si>
  <si>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</si>
  <si>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</si>
  <si>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</si>
  <si>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</si>
  <si>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</si>
  <si>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</si>
  <si>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</si>
  <si>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</si>
  <si>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</si>
  <si>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</si>
  <si>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</si>
  <si>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</si>
  <si>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</si>
  <si>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</si>
  <si>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</si>
  <si>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</si>
  <si>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</si>
  <si>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</si>
  <si>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</si>
  <si>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</si>
  <si>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</si>
  <si>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</si>
  <si>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</si>
  <si>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</si>
  <si>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</si>
  <si>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</si>
  <si>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</si>
  <si>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</si>
  <si>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</si>
  <si>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</si>
  <si>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</si>
  <si>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</si>
  <si>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</si>
  <si>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</si>
  <si>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</si>
  <si>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</si>
  <si>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</si>
  <si>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</si>
  <si>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</si>
  <si>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</si>
  <si>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</si>
  <si>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</si>
  <si>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</si>
  <si>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</si>
  <si>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</si>
  <si>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</si>
  <si>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</si>
  <si>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</si>
  <si>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</si>
  <si>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</si>
  <si>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</si>
  <si>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</si>
  <si>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</si>
  <si>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</si>
  <si>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</si>
  <si>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</si>
  <si>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</si>
  <si>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</si>
  <si>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</si>
  <si>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</si>
  <si>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</si>
  <si>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</si>
  <si>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</si>
  <si>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</si>
  <si>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</si>
  <si>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</si>
  <si>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</si>
  <si>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</si>
  <si>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</si>
  <si>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</si>
  <si>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</si>
  <si>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</si>
  <si>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</si>
  <si>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</si>
  <si>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</si>
  <si>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</si>
  <si>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</si>
  <si>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</si>
  <si>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</si>
  <si>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</si>
  <si>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</si>
  <si>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</si>
  <si>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</si>
  <si>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</si>
  <si>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</si>
  <si>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</si>
  <si>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</si>
  <si>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</si>
  <si>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</si>
  <si>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</si>
  <si>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</si>
  <si>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</si>
  <si>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</si>
  <si>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</si>
  <si>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</si>
  <si>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</si>
  <si>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</si>
  <si>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</si>
  <si>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</si>
  <si>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</si>
  <si>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</si>
  <si>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</si>
  <si>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</si>
  <si>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</si>
  <si>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</si>
  <si>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</si>
  <si>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</si>
  <si>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</si>
  <si>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</si>
  <si>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</si>
  <si>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</si>
  <si>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</si>
  <si>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</si>
  <si>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</si>
  <si>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</si>
  <si>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</si>
  <si>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</si>
  <si>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</si>
  <si>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</si>
  <si>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</si>
  <si>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</si>
  <si>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</si>
  <si>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</si>
  <si>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</si>
  <si>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</si>
  <si>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</si>
  <si>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</si>
  <si>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</si>
  <si>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</si>
  <si>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</si>
  <si>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</si>
  <si>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</si>
  <si>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</si>
  <si>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</si>
  <si>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</si>
  <si>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</si>
  <si>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</si>
  <si>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</si>
  <si>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</si>
  <si>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</si>
  <si>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</si>
  <si>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</si>
  <si>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</si>
  <si>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</si>
  <si>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</si>
  <si>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</si>
  <si>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</si>
  <si>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</si>
  <si>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</si>
  <si>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</si>
  <si>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</si>
  <si>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</si>
  <si>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</si>
  <si>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</si>
  <si>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</si>
  <si>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</si>
  <si>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</si>
  <si>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</si>
  <si>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</si>
  <si>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</si>
  <si>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</si>
  <si>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</si>
  <si>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</si>
  <si>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</si>
  <si>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</si>
  <si>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</si>
  <si>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</si>
  <si>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</si>
  <si>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</si>
  <si>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</si>
  <si>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</si>
  <si>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</si>
  <si>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</si>
  <si>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</si>
  <si>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</si>
  <si>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</si>
  <si>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</si>
  <si>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</si>
  <si>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</si>
  <si>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</si>
  <si>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</si>
  <si>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</si>
  <si>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</si>
  <si>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</si>
  <si>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</si>
  <si>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</si>
  <si>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</si>
  <si>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</si>
  <si>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</si>
  <si>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</si>
  <si>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</si>
  <si>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</si>
  <si>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</si>
  <si>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</si>
  <si>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</si>
  <si>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</si>
  <si>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</si>
  <si>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</si>
  <si>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</si>
  <si>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</si>
  <si>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</si>
  <si>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</si>
  <si>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</si>
  <si>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</si>
  <si>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</si>
  <si>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</si>
  <si>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</si>
  <si>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</si>
  <si>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</si>
  <si>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</si>
  <si>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</si>
  <si>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</si>
  <si>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</si>
  <si>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</si>
  <si>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</si>
  <si>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</si>
  <si>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</si>
  <si>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</si>
  <si>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</si>
  <si>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</si>
  <si>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</si>
  <si>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</si>
  <si>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</si>
  <si>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</si>
  <si>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</si>
  <si>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</si>
  <si>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</si>
  <si>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</si>
  <si>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</si>
  <si>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</si>
  <si>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</si>
  <si>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</si>
  <si>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</si>
  <si>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</si>
  <si>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</si>
  <si>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</si>
  <si>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</si>
  <si>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</si>
  <si>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</si>
  <si>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</si>
  <si>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</si>
  <si>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</si>
  <si>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</si>
  <si>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</si>
  <si>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</si>
  <si>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</si>
  <si>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</si>
  <si>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</si>
  <si>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</si>
  <si>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</si>
  <si>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</si>
  <si>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</si>
  <si>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</si>
  <si>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</si>
  <si>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</si>
  <si>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</si>
  <si>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</si>
  <si>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</si>
  <si>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</si>
  <si>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</si>
  <si>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</si>
  <si>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</si>
  <si>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</si>
  <si>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</si>
  <si>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</si>
  <si>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</si>
  <si>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</si>
  <si>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</si>
  <si>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</si>
  <si>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</si>
  <si>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</si>
  <si>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</si>
  <si>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</si>
  <si>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</si>
  <si>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</si>
  <si>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</si>
  <si>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</si>
  <si>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</si>
  <si>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</si>
  <si>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</si>
  <si>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</si>
  <si>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</si>
  <si>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</si>
  <si>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</si>
  <si>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</si>
  <si>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</si>
  <si>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</si>
  <si>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</si>
  <si>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</si>
  <si>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</si>
  <si>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</si>
  <si>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</si>
  <si>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</si>
  <si>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</si>
  <si>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</si>
  <si>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</si>
  <si>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</si>
  <si>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</si>
  <si>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</si>
  <si>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</si>
  <si>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</si>
  <si>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</si>
  <si>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</si>
  <si>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</si>
  <si>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</si>
  <si>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</si>
  <si>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</si>
  <si>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</si>
  <si>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</si>
  <si>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</si>
  <si>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</si>
  <si>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</si>
  <si>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</si>
  <si>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</si>
  <si>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</si>
  <si>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</si>
  <si>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</si>
  <si>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</si>
  <si>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</si>
  <si>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</si>
  <si>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</si>
  <si>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</si>
  <si>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</si>
  <si>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</si>
  <si>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</si>
  <si>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</si>
  <si>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</si>
  <si>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</si>
  <si>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</si>
  <si>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</si>
  <si>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</si>
  <si>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</si>
  <si>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</si>
  <si>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</si>
  <si>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</si>
  <si>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</si>
  <si>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</si>
  <si>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</si>
  <si>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</si>
  <si>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</si>
  <si>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</si>
  <si>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</si>
  <si>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</si>
  <si>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</si>
  <si>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</si>
  <si>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</si>
  <si>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</si>
  <si>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</si>
  <si>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</si>
  <si>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</si>
  <si>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</si>
  <si>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</si>
  <si>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</si>
  <si>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</si>
  <si>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</si>
  <si>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</si>
  <si>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</si>
  <si>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</si>
  <si>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</si>
  <si>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</si>
  <si>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</si>
  <si>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</si>
  <si>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</si>
  <si>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</si>
  <si>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</si>
  <si>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</si>
  <si>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</si>
  <si>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</si>
  <si>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</si>
  <si>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</si>
  <si>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</si>
  <si>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</si>
  <si>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</si>
  <si>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</si>
  <si>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</si>
  <si>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</si>
  <si>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</si>
  <si>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</si>
  <si>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</si>
  <si>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</si>
  <si>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</si>
  <si>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</si>
  <si>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</si>
  <si>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</si>
  <si>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</si>
  <si>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</si>
  <si>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</si>
  <si>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</si>
  <si>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</si>
  <si>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</si>
  <si>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</si>
  <si>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</si>
  <si>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</si>
  <si>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</si>
  <si>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</si>
  <si>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</si>
  <si>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</si>
  <si>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</si>
  <si>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</si>
  <si>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</si>
  <si>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</si>
  <si>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</si>
  <si>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</si>
  <si>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</si>
  <si>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</si>
  <si>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</si>
  <si>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</si>
  <si>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</si>
  <si>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</si>
  <si>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</si>
  <si>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</si>
  <si>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</si>
  <si>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</si>
  <si>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</si>
  <si>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</si>
  <si>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</si>
  <si>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</si>
  <si>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</si>
  <si>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</si>
  <si>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</si>
  <si>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</si>
  <si>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</si>
  <si>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</si>
  <si>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</si>
  <si>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</si>
  <si>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</si>
  <si>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</si>
  <si>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</si>
  <si>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</si>
  <si>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</si>
  <si>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</si>
  <si>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</si>
  <si>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</si>
  <si>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</si>
  <si>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</si>
  <si>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</si>
  <si>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</si>
  <si>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</si>
  <si>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</si>
  <si>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</si>
  <si>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</si>
  <si>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</si>
  <si>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</si>
  <si>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</si>
  <si>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</si>
  <si>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</si>
  <si>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</si>
  <si>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</si>
  <si>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</si>
  <si>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</si>
  <si>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</si>
  <si>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</si>
  <si>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</si>
  <si>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</si>
  <si>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</si>
  <si>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</si>
  <si>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</si>
  <si>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</si>
  <si>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</si>
  <si>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</si>
  <si>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</si>
  <si>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</si>
  <si>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</si>
  <si>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</si>
  <si>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</si>
  <si>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</si>
  <si>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</si>
  <si>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</si>
  <si>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</si>
  <si>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</si>
  <si>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</si>
  <si>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</si>
  <si>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</si>
  <si>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</si>
  <si>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</si>
  <si>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</si>
  <si>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</si>
  <si>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</si>
  <si>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</si>
  <si>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</si>
  <si>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</si>
  <si>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</si>
  <si>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</si>
  <si>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</si>
  <si>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</si>
  <si>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</si>
  <si>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</si>
  <si>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</si>
  <si>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</si>
  <si>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</si>
  <si>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</si>
  <si>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</si>
  <si>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</si>
  <si>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</si>
  <si>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</si>
  <si>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</si>
  <si>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</si>
  <si>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</si>
  <si>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</si>
  <si>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</si>
  <si>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</si>
  <si>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</si>
  <si>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</si>
  <si>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</si>
  <si>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</si>
  <si>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</si>
  <si>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</si>
  <si>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</si>
  <si>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</si>
  <si>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</si>
  <si>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</si>
  <si>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</si>
  <si>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</si>
  <si>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</si>
  <si>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</si>
  <si>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</si>
  <si>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</si>
  <si>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</si>
  <si>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</si>
  <si>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</si>
  <si>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</si>
  <si>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</si>
  <si>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</si>
  <si>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</si>
  <si>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</si>
  <si>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</si>
  <si>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</si>
  <si>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</si>
  <si>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</si>
  <si>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</si>
  <si>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</si>
  <si>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</si>
  <si>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</si>
  <si>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</si>
  <si>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</si>
  <si>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</si>
  <si>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</si>
  <si>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</si>
  <si>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</si>
  <si>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</si>
  <si>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</si>
  <si>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</si>
  <si>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</si>
  <si>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</si>
  <si>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</si>
  <si>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</si>
  <si>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</si>
  <si>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</si>
  <si>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</si>
  <si>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</si>
  <si>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</si>
  <si>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</si>
  <si>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</si>
  <si>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</si>
  <si>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</si>
  <si>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</si>
  <si>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</si>
  <si>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</si>
  <si>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</si>
  <si>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</si>
  <si>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</si>
  <si>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</si>
  <si>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</si>
  <si>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</si>
  <si>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</si>
  <si>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</si>
  <si>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</si>
  <si>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</si>
  <si>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</si>
  <si>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</si>
  <si>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</si>
  <si>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</si>
  <si>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</si>
  <si>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</si>
  <si>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</si>
  <si>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</si>
  <si>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</si>
  <si>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</si>
  <si>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</si>
  <si>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</si>
  <si>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</si>
  <si>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</si>
  <si>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</si>
  <si>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</si>
  <si>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</si>
  <si>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</si>
  <si>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</si>
  <si>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</si>
  <si>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</si>
  <si>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</si>
  <si>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</si>
  <si>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</si>
  <si>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</si>
  <si>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</si>
  <si>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</si>
  <si>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</si>
  <si>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</si>
  <si>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</si>
  <si>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</si>
  <si>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</si>
  <si>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</si>
  <si>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</si>
  <si>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</si>
  <si>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</si>
  <si>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</si>
  <si>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</si>
  <si>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</si>
  <si>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</si>
  <si>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</si>
  <si>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</si>
  <si>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</si>
  <si>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</si>
  <si>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</si>
  <si>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</si>
  <si>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</si>
  <si>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</si>
  <si>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</si>
  <si>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</si>
  <si>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</si>
  <si>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</si>
  <si>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</si>
  <si>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</si>
  <si>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</si>
  <si>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</si>
  <si>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</si>
  <si>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</si>
  <si>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</si>
  <si>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</si>
  <si>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</si>
  <si>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</si>
  <si>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</si>
  <si>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</si>
  <si>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</si>
  <si>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</si>
  <si>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</si>
  <si>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</si>
  <si>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</si>
  <si>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</si>
  <si>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</si>
  <si>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</si>
  <si>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</si>
  <si>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</si>
  <si>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</si>
  <si>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</si>
  <si>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</si>
  <si>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</si>
  <si>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</si>
  <si>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</si>
  <si>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</si>
  <si>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</si>
  <si>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</si>
  <si>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</si>
  <si>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</si>
  <si>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</si>
  <si>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</si>
  <si>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</si>
  <si>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</si>
  <si>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</si>
  <si>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</si>
  <si>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</si>
  <si>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</si>
  <si>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</si>
  <si>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</si>
  <si>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</si>
  <si>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</si>
  <si>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</si>
  <si>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</si>
  <si>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</si>
  <si>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</si>
  <si>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</si>
  <si>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</si>
  <si>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</si>
  <si>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</si>
  <si>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</si>
  <si>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</si>
  <si>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</si>
  <si>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</si>
  <si>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</si>
  <si>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</si>
  <si>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</si>
  <si>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</si>
  <si>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</si>
  <si>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</si>
  <si>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</si>
  <si>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</si>
  <si>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</si>
  <si>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</si>
  <si>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</si>
  <si>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</si>
  <si>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</si>
  <si>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</si>
  <si>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</si>
  <si>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</si>
  <si>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</si>
  <si>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</si>
  <si>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</si>
  <si>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</si>
  <si>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</si>
  <si>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</si>
  <si>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</si>
  <si>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</si>
  <si>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</si>
  <si>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</si>
  <si>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</si>
  <si>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</si>
  <si>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</si>
  <si>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</si>
  <si>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</si>
  <si>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</si>
  <si>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</si>
  <si>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</si>
  <si>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</si>
  <si>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</si>
  <si>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</si>
  <si>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</si>
  <si>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</si>
  <si>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</si>
  <si>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</si>
  <si>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</si>
  <si>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</si>
  <si>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</si>
  <si>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</si>
  <si>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</si>
  <si>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</si>
  <si>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</si>
  <si>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</si>
  <si>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</si>
  <si>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</si>
  <si>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</si>
  <si>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</si>
  <si>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</si>
  <si>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</si>
  <si>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</si>
  <si>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</si>
  <si>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</si>
  <si>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</si>
  <si>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</si>
  <si>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</si>
  <si>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</si>
  <si>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</si>
  <si>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</si>
  <si>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</si>
  <si>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</si>
  <si>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</si>
  <si>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</si>
  <si>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</si>
  <si>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</si>
  <si>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</si>
  <si>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</si>
  <si>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</si>
  <si>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</si>
  <si>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</si>
  <si>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</si>
  <si>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</si>
  <si>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</si>
  <si>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</si>
  <si>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</si>
  <si>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</si>
  <si>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</si>
  <si>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</si>
  <si>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</si>
  <si>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</si>
  <si>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</si>
  <si>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</si>
  <si>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</si>
  <si>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</si>
  <si>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</si>
  <si>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</si>
  <si>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</si>
  <si>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</si>
  <si>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</si>
  <si>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</si>
  <si>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</si>
  <si>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</si>
  <si>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</si>
  <si>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</si>
  <si>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</si>
  <si>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</si>
  <si>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</si>
  <si>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</si>
  <si>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</si>
  <si>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</si>
  <si>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</si>
  <si>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</si>
  <si>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</si>
  <si>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</si>
  <si>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</si>
  <si>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</si>
  <si>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</si>
  <si>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</si>
  <si>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</si>
  <si>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</si>
  <si>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</si>
  <si>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</si>
  <si>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</si>
  <si>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</si>
  <si>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</si>
  <si>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</si>
  <si>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</si>
  <si>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</si>
  <si>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</si>
  <si>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</si>
  <si>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</si>
  <si>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</si>
  <si>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</si>
  <si>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</si>
  <si>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</si>
  <si>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</si>
  <si>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</si>
  <si>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</si>
  <si>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</si>
  <si>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</si>
  <si>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</si>
  <si>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</si>
  <si>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</si>
  <si>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</si>
  <si>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</si>
  <si>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</si>
  <si>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</si>
  <si>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</si>
  <si>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</si>
  <si>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</si>
  <si>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</si>
  <si>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</si>
  <si>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</si>
  <si>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</si>
  <si>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</si>
  <si>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</si>
  <si>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</si>
  <si>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</si>
  <si>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</si>
  <si>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</si>
  <si>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</si>
  <si>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</si>
  <si>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</si>
  <si>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</si>
  <si>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</si>
  <si>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</si>
  <si>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</si>
  <si>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</si>
  <si>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</si>
  <si>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</si>
  <si>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</si>
  <si>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</si>
  <si>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</si>
  <si>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</si>
  <si>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</si>
  <si>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</si>
  <si>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</si>
  <si>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</si>
  <si>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</si>
  <si>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</si>
  <si>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</si>
  <si>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</si>
  <si>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</si>
  <si>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</si>
  <si>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</si>
  <si>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</si>
  <si>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</si>
  <si>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</si>
  <si>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</si>
  <si>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</si>
  <si>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</si>
  <si>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</si>
  <si>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</si>
  <si>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</si>
  <si>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</si>
  <si>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</si>
  <si>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</si>
  <si>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</si>
  <si>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</si>
  <si>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</si>
  <si>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</si>
  <si>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</si>
  <si>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</si>
  <si>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</si>
  <si>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</si>
  <si>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</si>
  <si>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</si>
  <si>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</si>
  <si>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</si>
  <si>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</si>
  <si>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</si>
  <si>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</si>
  <si>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</si>
  <si>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</si>
  <si>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</si>
  <si>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</si>
  <si>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</si>
  <si>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</si>
  <si>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</si>
  <si>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</si>
  <si>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</si>
  <si>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</si>
  <si>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</si>
  <si>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</si>
  <si>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</si>
  <si>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</si>
  <si>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</si>
  <si>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</si>
  <si>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</si>
  <si>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</si>
  <si>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</si>
  <si>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</si>
  <si>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</si>
  <si>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</si>
  <si>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</si>
  <si>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</si>
  <si>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</si>
  <si>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</si>
  <si>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</si>
  <si>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</si>
  <si>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</si>
  <si>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</si>
  <si>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</si>
  <si>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</si>
  <si>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</si>
  <si>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</si>
  <si>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</si>
  <si>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</si>
  <si>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</si>
  <si>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</si>
  <si>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</si>
  <si>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</si>
  <si>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</si>
  <si>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</si>
  <si>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</si>
  <si>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</si>
  <si>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</si>
  <si>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</si>
  <si>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</si>
  <si>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</si>
  <si>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</si>
  <si>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</si>
  <si>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</si>
  <si>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</si>
  <si>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</si>
  <si>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</si>
  <si>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</si>
  <si>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</si>
  <si>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</si>
  <si>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</si>
  <si>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</si>
  <si>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</si>
  <si>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</si>
  <si>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</si>
  <si>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</si>
  <si>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</si>
  <si>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</si>
  <si>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</si>
  <si>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</si>
  <si>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</si>
  <si>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</si>
  <si>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</si>
  <si>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</si>
  <si>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</si>
  <si>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</si>
  <si>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</si>
  <si>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</si>
  <si>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</si>
  <si>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</si>
  <si>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</si>
  <si>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</si>
  <si>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</si>
  <si>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</si>
  <si>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</si>
  <si>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</si>
  <si>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</si>
  <si>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</si>
  <si>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</si>
  <si>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</si>
  <si>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</si>
  <si>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</si>
  <si>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</si>
  <si>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</si>
  <si>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</si>
  <si>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</si>
  <si>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</si>
  <si>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</si>
  <si>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</si>
  <si>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</si>
  <si>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</si>
  <si>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</si>
  <si>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</si>
  <si>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</si>
  <si>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</si>
  <si>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</si>
  <si>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</si>
  <si>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</si>
  <si>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</si>
  <si>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</si>
  <si>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</si>
  <si>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</si>
  <si>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</si>
  <si>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</si>
  <si>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</si>
  <si>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</si>
  <si>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</si>
  <si>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</si>
  <si>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</si>
  <si>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</si>
  <si>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</si>
  <si>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</si>
  <si>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</si>
  <si>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</si>
  <si>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</si>
  <si>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</si>
  <si>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</si>
  <si>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</si>
  <si>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</si>
  <si>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</si>
  <si>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</si>
  <si>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</si>
  <si>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</si>
  <si>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</si>
  <si>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</si>
  <si>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</si>
  <si>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</si>
  <si>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</si>
  <si>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</si>
  <si>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</si>
  <si>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</si>
  <si>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</si>
  <si>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</si>
  <si>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</si>
  <si>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</si>
  <si>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</si>
  <si>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</si>
  <si>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</si>
  <si>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</si>
  <si>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</si>
  <si>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</si>
  <si>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</si>
  <si>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</si>
  <si>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</si>
  <si>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</si>
  <si>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</si>
  <si>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</si>
  <si>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</si>
  <si>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</si>
  <si>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</si>
  <si>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</si>
  <si>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</si>
  <si>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</si>
  <si>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</si>
  <si>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</si>
  <si>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</si>
  <si>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</si>
  <si>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</si>
  <si>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</si>
  <si>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</si>
  <si>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</si>
  <si>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</si>
  <si>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</si>
  <si>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</si>
  <si>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</si>
  <si>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</si>
  <si>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</si>
  <si>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</si>
  <si>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</si>
  <si>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</si>
  <si>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</si>
  <si>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</si>
  <si>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</si>
  <si>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</si>
  <si>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</si>
  <si>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</si>
  <si>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</si>
  <si>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</si>
  <si>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</si>
  <si>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</si>
  <si>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</si>
  <si>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</si>
  <si>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</si>
  <si>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</si>
  <si>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</si>
  <si>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</si>
  <si>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</si>
  <si>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</si>
  <si>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</si>
  <si>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</si>
  <si>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</si>
  <si>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</si>
  <si>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</si>
  <si>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</si>
  <si>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</si>
  <si>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</si>
  <si>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</si>
  <si>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</si>
  <si>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</si>
  <si>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</si>
  <si>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</si>
  <si>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</si>
  <si>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</si>
  <si>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</si>
  <si>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</si>
  <si>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</si>
  <si>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</si>
  <si>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</si>
  <si>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</si>
  <si>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</si>
  <si>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</si>
  <si>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</si>
  <si>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</si>
  <si>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</si>
  <si>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</si>
  <si>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</si>
  <si>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</si>
  <si>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</si>
  <si>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</si>
  <si>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</si>
  <si>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</si>
  <si>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</si>
  <si>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</si>
  <si>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</si>
  <si>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</si>
  <si>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</si>
  <si>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</si>
  <si>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</si>
  <si>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</si>
  <si>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</si>
  <si>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</si>
  <si>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</si>
  <si>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</si>
  <si>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</si>
  <si>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</si>
  <si>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</si>
  <si>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</si>
  <si>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</si>
  <si>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</si>
  <si>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</si>
  <si>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</si>
  <si>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</si>
  <si>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</si>
  <si>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</si>
  <si>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</si>
  <si>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</si>
  <si>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</si>
  <si>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</si>
  <si>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</si>
  <si>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</si>
  <si>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</si>
  <si>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</si>
  <si>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</si>
  <si>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</si>
  <si>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</si>
  <si>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</si>
  <si>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</si>
  <si>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</si>
  <si>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</si>
  <si>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</si>
  <si>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</si>
  <si>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</si>
  <si>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</si>
  <si>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</si>
  <si>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</si>
  <si>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</si>
  <si>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</si>
  <si>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</si>
  <si>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</si>
  <si>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</si>
  <si>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</si>
  <si>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</si>
  <si>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</si>
  <si>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</si>
  <si>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</si>
  <si>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</si>
  <si>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</si>
  <si>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</si>
  <si>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</si>
  <si>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</si>
  <si>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</si>
  <si>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</si>
  <si>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</si>
  <si>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</si>
  <si>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</si>
  <si>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</si>
  <si>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</si>
  <si>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</si>
  <si>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</si>
  <si>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</si>
  <si>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</si>
  <si>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</si>
  <si>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</si>
  <si>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</si>
  <si>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</si>
  <si>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</si>
  <si>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</si>
  <si>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</si>
  <si>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</si>
  <si>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</si>
  <si>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</si>
  <si>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</si>
  <si>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</si>
  <si>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</si>
  <si>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</si>
  <si>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</si>
  <si>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</si>
  <si>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</si>
  <si>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</si>
  <si>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</si>
  <si>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</si>
  <si>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</si>
  <si>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</si>
  <si>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</si>
  <si>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</si>
  <si>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</si>
  <si>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</si>
  <si>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</si>
  <si>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</si>
  <si>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</si>
  <si>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</si>
  <si>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</si>
  <si>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</si>
  <si>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</si>
  <si>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</si>
  <si>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</si>
  <si>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</si>
  <si>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</si>
  <si>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</si>
  <si>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</si>
  <si>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</si>
  <si>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</si>
  <si>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</si>
  <si>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</si>
  <si>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</si>
  <si>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</si>
  <si>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</si>
  <si>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</si>
  <si>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</si>
  <si>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</si>
  <si>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</si>
  <si>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</si>
  <si>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</si>
  <si>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</si>
  <si>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</si>
  <si>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</si>
  <si>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</si>
  <si>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</si>
  <si>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</si>
  <si>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</si>
  <si>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</si>
  <si>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</si>
  <si>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</si>
  <si>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</si>
  <si>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</si>
  <si>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</si>
  <si>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</si>
  <si>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</si>
  <si>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</si>
  <si>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</si>
  <si>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</si>
  <si>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</si>
  <si>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</si>
  <si>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</si>
  <si>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</si>
  <si>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</si>
  <si>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</si>
  <si>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</si>
  <si>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</si>
  <si>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</si>
  <si>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</si>
  <si>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</si>
  <si>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</si>
  <si>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</si>
  <si>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</si>
  <si>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</si>
  <si>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</si>
  <si>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</si>
  <si>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</si>
  <si>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</si>
  <si>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</si>
  <si>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</si>
  <si>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</si>
  <si>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</si>
  <si>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</si>
  <si>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</si>
  <si>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</si>
  <si>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</si>
  <si>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</si>
  <si>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</si>
  <si>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</si>
  <si>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</si>
  <si>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</si>
  <si>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</si>
  <si>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</si>
  <si>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</si>
  <si>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</si>
  <si>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</si>
  <si>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</si>
  <si>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</si>
  <si>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</si>
  <si>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</si>
  <si>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</si>
  <si>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</si>
  <si>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</si>
  <si>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</si>
  <si>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</si>
  <si>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</si>
  <si>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</si>
  <si>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</si>
  <si>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</si>
  <si>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</si>
  <si>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</si>
  <si>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</si>
  <si>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</si>
  <si>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</si>
  <si>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</si>
  <si>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</si>
  <si>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</si>
  <si>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</si>
  <si>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</si>
  <si>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</si>
  <si>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</si>
  <si>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</si>
  <si>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</si>
  <si>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</si>
  <si>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</si>
  <si>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</si>
  <si>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</si>
  <si>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</si>
  <si>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</si>
  <si>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</si>
  <si>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</si>
  <si>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</si>
  <si>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</si>
  <si>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</si>
  <si>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</si>
  <si>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</si>
  <si>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</si>
  <si>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</si>
  <si>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</si>
  <si>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</si>
  <si>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</si>
  <si>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</si>
  <si>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</si>
  <si>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</si>
  <si>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</si>
  <si>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</si>
  <si>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</si>
  <si>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</si>
  <si>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</si>
  <si>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</si>
  <si>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</si>
  <si>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</si>
  <si>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</si>
  <si>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</si>
  <si>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</si>
  <si>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</si>
  <si>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</si>
  <si>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</si>
  <si>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</si>
  <si>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</si>
  <si>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</si>
  <si>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</si>
  <si>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</si>
  <si>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</si>
  <si>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</si>
  <si>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</si>
  <si>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</si>
  <si>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</si>
  <si>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</si>
  <si>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</si>
  <si>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</si>
  <si>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</si>
  <si>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</si>
  <si>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</si>
  <si>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</si>
  <si>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</si>
  <si>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</si>
  <si>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</si>
  <si>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</si>
  <si>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</si>
  <si>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</si>
  <si>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</si>
  <si>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</si>
  <si>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</si>
  <si>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</si>
  <si>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</si>
  <si>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</si>
  <si>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</si>
  <si>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</si>
  <si>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</si>
  <si>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</si>
  <si>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</si>
  <si>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</si>
  <si>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</si>
  <si>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</si>
  <si>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</si>
  <si>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</si>
  <si>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</si>
  <si>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</si>
  <si>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</si>
  <si>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</si>
  <si>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</si>
  <si>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</si>
  <si>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</si>
  <si>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</si>
  <si>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</si>
  <si>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</si>
  <si>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</si>
  <si>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</si>
  <si>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</si>
  <si>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</si>
  <si>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</si>
  <si>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</si>
  <si>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</si>
  <si>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</si>
  <si>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</si>
  <si>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</si>
  <si>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</si>
  <si>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</si>
  <si>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</si>
  <si>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</si>
  <si>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</si>
  <si>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</si>
  <si>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</si>
  <si>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</si>
  <si>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</si>
  <si>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</si>
  <si>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</si>
  <si>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</si>
  <si>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</si>
  <si>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</si>
  <si>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</si>
  <si>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</si>
  <si>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</si>
  <si>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</si>
  <si>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</si>
  <si>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</si>
  <si>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</si>
  <si>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</si>
  <si>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</si>
  <si>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</si>
  <si>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</si>
  <si>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</si>
  <si>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</si>
  <si>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</si>
  <si>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</si>
  <si>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</si>
  <si>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</si>
  <si>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</si>
  <si>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</si>
  <si>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</si>
  <si>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</si>
  <si>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</si>
  <si>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</si>
  <si>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</si>
  <si>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</si>
  <si>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</si>
  <si>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</si>
  <si>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</si>
  <si>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</si>
  <si>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</si>
  <si>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</si>
  <si>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</si>
  <si>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</si>
  <si>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</si>
  <si>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</si>
  <si>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</si>
  <si>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</si>
  <si>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</si>
  <si>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</si>
  <si>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</si>
  <si>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</si>
  <si>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</si>
  <si>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</si>
  <si>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</si>
  <si>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</si>
  <si>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</si>
  <si>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</si>
  <si>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</si>
  <si>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</si>
  <si>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</si>
  <si>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</si>
  <si>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</si>
  <si>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</si>
  <si>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</si>
  <si>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</si>
  <si>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</si>
  <si>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</si>
  <si>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</si>
  <si>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</si>
  <si>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</si>
  <si>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</si>
  <si>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</si>
  <si>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</si>
  <si>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</si>
  <si>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</si>
  <si>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</si>
  <si>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</si>
  <si>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</si>
  <si>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</si>
  <si>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</si>
  <si>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</si>
  <si>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</si>
  <si>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</si>
  <si>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</si>
  <si>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</si>
  <si>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</si>
  <si>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</si>
  <si>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</si>
  <si>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</si>
  <si>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</si>
  <si>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</si>
  <si>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</si>
  <si>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</si>
  <si>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</si>
  <si>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</si>
  <si>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</si>
  <si>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</si>
  <si>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</si>
  <si>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</si>
  <si>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</si>
  <si>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</si>
  <si>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</si>
  <si>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</si>
  <si>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</si>
  <si>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</si>
  <si>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</si>
  <si>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</si>
  <si>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</si>
  <si>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</si>
  <si>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</si>
  <si>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</si>
  <si>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</si>
  <si>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</si>
  <si>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</si>
  <si>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</si>
  <si>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</si>
  <si>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</si>
  <si>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</si>
  <si>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</si>
  <si>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</si>
  <si>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</si>
  <si>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</si>
  <si>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</si>
  <si>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</si>
  <si>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</si>
  <si>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</si>
  <si>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</si>
  <si>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</si>
  <si>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</si>
  <si>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</si>
  <si>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</si>
  <si>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</si>
  <si>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</si>
  <si>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</si>
  <si>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</si>
  <si>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</si>
  <si>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</si>
  <si>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</si>
  <si>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</si>
  <si>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</si>
  <si>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</si>
  <si>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</si>
  <si>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</si>
  <si>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</si>
  <si>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</si>
  <si>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</si>
  <si>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</si>
  <si>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</si>
  <si>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</si>
  <si>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</si>
  <si>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</si>
  <si>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</si>
  <si>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</si>
  <si>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</si>
  <si>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</si>
  <si>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</si>
  <si>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</si>
  <si>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</si>
  <si>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</si>
  <si>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</si>
  <si>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</si>
  <si>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</si>
  <si>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</si>
  <si>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</si>
  <si>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</si>
  <si>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</si>
  <si>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</si>
  <si>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</si>
  <si>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</si>
  <si>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</si>
  <si>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</si>
  <si>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</si>
  <si>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</si>
  <si>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</si>
  <si>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</si>
  <si>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</si>
  <si>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</si>
  <si>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</si>
  <si>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</si>
  <si>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</si>
  <si>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</si>
  <si>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</si>
  <si>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</si>
  <si>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</si>
  <si>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</si>
  <si>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</si>
  <si>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</si>
  <si>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</si>
  <si>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</si>
  <si>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</si>
  <si>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</si>
  <si>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</si>
  <si>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</si>
  <si>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</si>
  <si>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</si>
  <si>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</si>
  <si>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</si>
  <si>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</si>
  <si>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</si>
  <si>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</si>
  <si>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</si>
  <si>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</si>
  <si>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</si>
  <si>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</si>
  <si>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</si>
  <si>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</si>
  <si>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</si>
  <si>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</si>
  <si>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</si>
  <si>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</si>
  <si>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</si>
  <si>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</si>
  <si>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</si>
  <si>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</si>
  <si>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</si>
  <si>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</si>
  <si>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</si>
  <si>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</si>
  <si>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</si>
  <si>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</si>
  <si>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</si>
  <si>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</si>
  <si>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</si>
  <si>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</si>
  <si>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</si>
  <si>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</si>
  <si>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</si>
  <si>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</si>
  <si>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</si>
  <si>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</si>
  <si>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</si>
  <si>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</si>
  <si>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</si>
  <si>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</si>
  <si>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</si>
  <si>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</si>
  <si>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</si>
  <si>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</si>
  <si>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</si>
  <si>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</si>
  <si>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</si>
  <si>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</si>
  <si>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</si>
  <si>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</si>
  <si>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</si>
  <si>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</si>
  <si>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</si>
  <si>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</si>
  <si>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</si>
  <si>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</si>
  <si>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</si>
  <si>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</si>
  <si>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</si>
  <si>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</si>
  <si>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</si>
  <si>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</si>
  <si>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</si>
  <si>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</si>
  <si>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</si>
  <si>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</si>
  <si>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</si>
  <si>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</si>
  <si>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</si>
  <si>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</si>
  <si>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</si>
  <si>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</si>
  <si>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</si>
  <si>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</si>
  <si>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</si>
  <si>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</si>
  <si>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</si>
  <si>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</si>
  <si>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</si>
  <si>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</si>
  <si>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</si>
  <si>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</si>
  <si>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</si>
  <si>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</si>
  <si>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</si>
  <si>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</si>
  <si>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</si>
  <si>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</si>
  <si>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</si>
  <si>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</si>
  <si>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</si>
  <si>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</si>
  <si>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</si>
  <si>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</si>
  <si>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</si>
  <si>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</si>
  <si>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</si>
  <si>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</si>
  <si>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</si>
  <si>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</si>
  <si>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</si>
  <si>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</si>
  <si>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</si>
  <si>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</si>
  <si>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</si>
  <si>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</si>
  <si>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</si>
  <si>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</si>
  <si>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</si>
  <si>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</si>
  <si>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</si>
  <si>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</si>
  <si>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</si>
  <si>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</si>
  <si>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</si>
  <si>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</si>
  <si>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</si>
  <si>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</si>
  <si>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</si>
  <si>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</si>
  <si>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</si>
  <si>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</si>
  <si>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</si>
  <si>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</si>
  <si>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</si>
  <si>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</si>
  <si>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</si>
  <si>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</si>
  <si>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</si>
  <si>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</si>
  <si>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</si>
  <si>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</si>
  <si>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</si>
  <si>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</si>
  <si>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</si>
  <si>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</si>
  <si>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</si>
  <si>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</si>
  <si>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</si>
  <si>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</si>
  <si>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</si>
  <si>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</si>
  <si>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</si>
  <si>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</si>
  <si>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</si>
  <si>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</si>
  <si>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</si>
  <si>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</si>
  <si>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</si>
  <si>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</si>
  <si>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</si>
  <si>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</si>
  <si>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</si>
  <si>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</si>
  <si>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</si>
  <si>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</si>
  <si>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</si>
  <si>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</si>
  <si>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</si>
  <si>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</si>
  <si>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</si>
  <si>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</si>
  <si>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</si>
  <si>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</si>
  <si>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</si>
  <si>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</si>
  <si>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</si>
  <si>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</si>
  <si>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</si>
  <si>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</si>
  <si>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</si>
  <si>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</si>
  <si>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</si>
  <si>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</si>
  <si>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</si>
  <si>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</si>
  <si>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</si>
  <si>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</si>
  <si>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</si>
  <si>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</si>
  <si>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</si>
  <si>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</si>
  <si>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</si>
  <si>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</si>
  <si>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</si>
  <si>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</si>
  <si>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</si>
  <si>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</si>
  <si>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</si>
  <si>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</si>
  <si>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</si>
  <si>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</si>
  <si>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</si>
  <si>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</si>
  <si>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</si>
  <si>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</si>
  <si>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</si>
  <si>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</si>
  <si>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</si>
  <si>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</si>
  <si>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</si>
  <si>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</si>
  <si>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</si>
  <si>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</si>
  <si>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</si>
  <si>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</si>
  <si>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</si>
  <si>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</si>
  <si>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</si>
  <si>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</si>
  <si>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</si>
  <si>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</si>
  <si>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</si>
  <si>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</si>
  <si>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</si>
  <si>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</si>
  <si>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</si>
  <si>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</si>
  <si>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</si>
  <si>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</si>
  <si>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</si>
  <si>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</si>
  <si>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</si>
  <si>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</si>
  <si>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</si>
  <si>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</si>
  <si>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</si>
  <si>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</si>
  <si>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</si>
  <si>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</si>
  <si>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</si>
  <si>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</si>
  <si>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</si>
  <si>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</si>
  <si>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</si>
  <si>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</si>
  <si>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</si>
  <si>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</si>
  <si>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</si>
  <si>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</si>
  <si>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</si>
  <si>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</si>
  <si>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</si>
  <si>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</si>
  <si>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</si>
  <si>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</si>
  <si>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</si>
  <si>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</si>
  <si>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</si>
  <si>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</si>
  <si>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</si>
  <si>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</si>
  <si>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</si>
  <si>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</si>
  <si>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</si>
  <si>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</si>
  <si>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</si>
  <si>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</si>
  <si>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</si>
  <si>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</si>
  <si>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</si>
  <si>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</si>
  <si>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</si>
  <si>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</si>
  <si>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</si>
  <si>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</si>
  <si>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</si>
  <si>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</si>
  <si>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</si>
  <si>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</si>
  <si>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</si>
  <si>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</si>
  <si>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</si>
  <si>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</si>
  <si>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</si>
  <si>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</si>
  <si>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</si>
  <si>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</si>
  <si>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</si>
  <si>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</si>
  <si>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</si>
  <si>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</si>
  <si>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</si>
  <si>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</si>
  <si>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</si>
  <si>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</si>
  <si>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</si>
  <si>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</si>
  <si>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</si>
  <si>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</si>
  <si>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</si>
  <si>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</si>
  <si>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</si>
  <si>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</si>
  <si>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</si>
  <si>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</si>
  <si>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</si>
  <si>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</si>
  <si>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</si>
  <si>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</si>
  <si>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</si>
  <si>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</si>
  <si>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</si>
  <si>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</si>
  <si>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</si>
  <si>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</si>
  <si>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</si>
  <si>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</si>
  <si>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</si>
  <si>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</si>
  <si>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</si>
  <si>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</si>
  <si>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</si>
  <si>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</si>
  <si>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</si>
  <si>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</si>
  <si>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</si>
  <si>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</si>
  <si>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</si>
  <si>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</si>
  <si>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</si>
  <si>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</si>
  <si>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</si>
  <si>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</si>
  <si>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</si>
  <si>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</si>
  <si>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</si>
  <si>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</si>
  <si>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</si>
  <si>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</si>
  <si>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</si>
  <si>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</si>
  <si>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</si>
  <si>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</si>
  <si>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</si>
  <si>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</si>
  <si>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</si>
  <si>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</si>
  <si>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</si>
  <si>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</si>
  <si>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</si>
  <si>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</si>
  <si>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</si>
  <si>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</si>
  <si>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</si>
  <si>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</si>
  <si>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</si>
  <si>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</si>
  <si>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</si>
  <si>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</si>
  <si>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</si>
  <si>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</si>
  <si>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</si>
  <si>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</si>
  <si>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</si>
  <si>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</si>
  <si>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</si>
  <si>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</si>
  <si>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</si>
  <si>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</si>
  <si>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</si>
  <si>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</si>
  <si>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</si>
  <si>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</si>
  <si>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</si>
  <si>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</si>
  <si>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</si>
  <si>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</si>
  <si>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</si>
  <si>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</si>
  <si>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</si>
  <si>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</si>
  <si>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</si>
  <si>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</si>
  <si>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</si>
  <si>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</si>
  <si>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</si>
  <si>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</si>
  <si>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</si>
  <si>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</si>
  <si>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</si>
  <si>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</si>
  <si>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</si>
  <si>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</si>
  <si>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</si>
  <si>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</si>
  <si>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</si>
  <si>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</si>
  <si>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</si>
  <si>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</si>
  <si>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</si>
  <si>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</si>
  <si>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</si>
  <si>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</si>
  <si>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</si>
  <si>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</si>
  <si>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</si>
  <si>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</si>
  <si>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</si>
  <si>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</si>
  <si>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</si>
  <si>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</si>
  <si>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</si>
  <si>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</si>
  <si>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</si>
  <si>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</si>
  <si>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</si>
  <si>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</si>
  <si>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</si>
  <si>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</si>
  <si>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</si>
  <si>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</si>
  <si>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</si>
  <si>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</si>
  <si>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</si>
  <si>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</si>
  <si>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</si>
  <si>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</si>
  <si>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</si>
  <si>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</si>
  <si>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</si>
  <si>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</si>
  <si>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</si>
  <si>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</si>
  <si>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</si>
  <si>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</si>
  <si>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</si>
  <si>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</si>
  <si>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</si>
  <si>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</si>
  <si>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</si>
  <si>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</si>
  <si>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</si>
  <si>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</si>
  <si>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</si>
  <si>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</si>
  <si>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</si>
  <si>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</si>
  <si>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</si>
  <si>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</si>
  <si>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</si>
  <si>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</si>
  <si>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</si>
  <si>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</si>
  <si>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</si>
  <si>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</si>
  <si>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</si>
  <si>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</si>
  <si>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</si>
  <si>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</si>
  <si>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</si>
  <si>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</si>
  <si>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</si>
  <si>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</si>
  <si>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</si>
  <si>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</si>
  <si>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</si>
  <si>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</si>
  <si>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</si>
  <si>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</si>
  <si>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</si>
  <si>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</si>
  <si>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</si>
  <si>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</si>
  <si>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</si>
  <si>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</si>
  <si>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</si>
  <si>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</si>
  <si>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</si>
  <si>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</si>
  <si>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</si>
  <si>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</si>
  <si>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</si>
  <si>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</si>
  <si>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</si>
  <si>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</si>
  <si>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</si>
  <si>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</si>
  <si>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</si>
  <si>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</si>
  <si>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</si>
  <si>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</si>
  <si>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</si>
  <si>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</si>
  <si>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</si>
  <si>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</si>
  <si>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</si>
  <si>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</si>
  <si>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</si>
  <si>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</si>
  <si>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</si>
  <si>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</si>
  <si>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</si>
  <si>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</si>
  <si>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</si>
  <si>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</si>
  <si>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</si>
  <si>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</si>
  <si>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</si>
  <si>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</si>
  <si>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</si>
  <si>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</si>
  <si>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</si>
  <si>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</si>
  <si>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</si>
  <si>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</si>
  <si>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</si>
  <si>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</si>
  <si>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</si>
  <si>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</si>
  <si>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</si>
  <si>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</si>
  <si>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</si>
  <si>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</si>
  <si>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</si>
  <si>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</si>
  <si>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</si>
  <si>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</si>
  <si>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</si>
  <si>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</si>
  <si>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</si>
  <si>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</si>
  <si>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</si>
  <si>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</si>
  <si>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</si>
  <si>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</si>
  <si>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</si>
  <si>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</si>
  <si>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</si>
  <si>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</si>
  <si>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</si>
  <si>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</si>
  <si>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</si>
  <si>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</si>
  <si>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</si>
  <si>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</si>
  <si>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</si>
  <si>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</si>
  <si>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</si>
  <si>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</si>
  <si>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</si>
  <si>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</si>
  <si>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</si>
  <si>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</si>
  <si>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</si>
  <si>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</si>
  <si>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</si>
  <si>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</si>
  <si>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</si>
  <si>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</si>
  <si>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</si>
  <si>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</si>
  <si>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</si>
  <si>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</si>
  <si>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</si>
  <si>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</si>
  <si>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</si>
  <si>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</si>
  <si>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</si>
  <si>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</si>
  <si>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</si>
  <si>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</si>
  <si>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</si>
  <si>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</si>
  <si>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</si>
  <si>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</si>
  <si>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</si>
  <si>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</si>
  <si>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</si>
  <si>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</si>
  <si>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</si>
  <si>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</si>
  <si>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</si>
  <si>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</si>
  <si>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</si>
  <si>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</si>
  <si>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</si>
  <si>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</si>
  <si>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</si>
  <si>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</si>
  <si>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</si>
  <si>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</si>
  <si>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</si>
  <si>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</si>
  <si>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</si>
  <si>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</si>
  <si>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</si>
  <si>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</si>
  <si>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</si>
  <si>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</si>
  <si>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</si>
  <si>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</si>
  <si>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</si>
  <si>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</si>
  <si>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</si>
  <si>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</si>
  <si>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</si>
  <si>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</si>
  <si>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</si>
  <si>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</si>
  <si>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</si>
  <si>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</si>
  <si>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</si>
  <si>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</si>
  <si>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</si>
  <si>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</si>
  <si>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</si>
  <si>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</si>
  <si>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</si>
  <si>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</si>
  <si>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</si>
  <si>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</si>
  <si>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</si>
  <si>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</si>
  <si>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</si>
  <si>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</si>
  <si>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</si>
  <si>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</si>
  <si>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</si>
  <si>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</si>
  <si>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</si>
  <si>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</si>
  <si>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</si>
  <si>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</si>
  <si>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</si>
  <si>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</si>
  <si>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</si>
  <si>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</si>
  <si>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</si>
  <si>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</si>
  <si>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</si>
  <si>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</si>
  <si>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</si>
  <si>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</si>
  <si>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</si>
  <si>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</si>
  <si>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</si>
  <si>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</si>
  <si>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</si>
  <si>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</si>
  <si>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</si>
  <si>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</si>
  <si>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</si>
  <si>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</si>
  <si>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</si>
  <si>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</si>
  <si>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</si>
  <si>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</si>
  <si>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</si>
  <si>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</si>
  <si>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</si>
  <si>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</si>
  <si>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</si>
  <si>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</si>
  <si>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</si>
  <si>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</si>
  <si>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</si>
  <si>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</si>
  <si>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</si>
  <si>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</si>
  <si>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</si>
  <si>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</si>
  <si>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</si>
  <si>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</si>
  <si>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</si>
  <si>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</si>
  <si>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</si>
  <si>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</si>
  <si>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</si>
  <si>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</si>
  <si>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</si>
  <si>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</si>
  <si>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</si>
  <si>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</si>
  <si>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</si>
  <si>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</si>
  <si>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</si>
  <si>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</si>
  <si>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</si>
  <si>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</si>
  <si>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</si>
  <si>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</si>
  <si>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</si>
  <si>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</si>
  <si>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</si>
  <si>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</si>
  <si>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</si>
  <si>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</si>
  <si>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</si>
  <si>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</si>
  <si>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</si>
  <si>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</si>
  <si>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</si>
  <si>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</si>
  <si>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</si>
  <si>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</si>
  <si>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</si>
  <si>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</si>
  <si>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</si>
  <si>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</si>
  <si>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</si>
  <si>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</si>
  <si>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</si>
  <si>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</si>
  <si>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</si>
  <si>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</si>
  <si>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</si>
  <si>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</si>
  <si>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</si>
  <si>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</si>
  <si>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</si>
  <si>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</si>
  <si>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</si>
  <si>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</si>
  <si>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</si>
  <si>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</si>
  <si>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</si>
  <si>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</si>
  <si>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</si>
  <si>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</si>
  <si>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</si>
  <si>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</si>
  <si>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</si>
  <si>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</si>
  <si>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</si>
  <si>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</si>
  <si>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</si>
  <si>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</si>
  <si>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</si>
  <si>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</si>
  <si>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</si>
  <si>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</si>
  <si>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</si>
  <si>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</si>
  <si>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</si>
  <si>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</si>
  <si>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</si>
  <si>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</si>
  <si>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</si>
  <si>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</si>
  <si>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</si>
  <si>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</si>
  <si>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</si>
  <si>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</si>
  <si>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</si>
  <si>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</si>
  <si>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</si>
  <si>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</si>
  <si>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</si>
  <si>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</si>
  <si>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</si>
  <si>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</si>
  <si>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</si>
  <si>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</si>
  <si>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</si>
  <si>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</si>
  <si>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</si>
  <si>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</si>
  <si>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</si>
  <si>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</si>
  <si>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</si>
  <si>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</si>
  <si>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</si>
  <si>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</si>
  <si>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</si>
  <si>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</si>
  <si>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</si>
  <si>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</si>
  <si>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</si>
  <si>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</si>
  <si>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</si>
  <si>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</si>
  <si>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</si>
  <si>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</si>
  <si>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</si>
  <si>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</si>
  <si>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</si>
  <si>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</si>
  <si>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</si>
  <si>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</si>
  <si>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</si>
  <si>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</si>
  <si>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</si>
  <si>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</si>
  <si>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</si>
  <si>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</si>
  <si>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</si>
  <si>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</si>
  <si>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</si>
  <si>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</si>
  <si>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</si>
  <si>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</si>
  <si>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</si>
  <si>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</si>
  <si>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</si>
  <si>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</si>
  <si>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</si>
  <si>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</si>
  <si>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</si>
  <si>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</si>
  <si>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</si>
  <si>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</si>
  <si>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</si>
  <si>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</si>
  <si>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</si>
  <si>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</si>
  <si>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</si>
  <si>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</si>
  <si>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</si>
  <si>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</si>
  <si>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</si>
  <si>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</si>
  <si>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</si>
  <si>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</si>
  <si>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</si>
  <si>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</si>
  <si>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</si>
  <si>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</si>
  <si>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</si>
  <si>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</si>
  <si>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</si>
  <si>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</si>
  <si>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</si>
  <si>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</si>
  <si>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</si>
  <si>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</si>
  <si>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</si>
  <si>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</si>
  <si>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</si>
  <si>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</si>
  <si>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</si>
  <si>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</si>
  <si>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</si>
  <si>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</si>
  <si>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</si>
  <si>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</si>
  <si>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</si>
  <si>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</si>
  <si>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</si>
  <si>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</si>
  <si>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</si>
  <si>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</si>
  <si>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</si>
  <si>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</si>
  <si>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</si>
  <si>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</si>
  <si>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</si>
  <si>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</si>
  <si>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</si>
  <si>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</si>
  <si>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</si>
  <si>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</si>
  <si>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</si>
  <si>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</si>
  <si>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</si>
  <si>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</si>
  <si>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</si>
  <si>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</si>
  <si>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</si>
  <si>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</si>
  <si>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</si>
  <si>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</si>
  <si>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</si>
  <si>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</si>
  <si>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</si>
  <si>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</si>
  <si>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</si>
  <si>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</si>
  <si>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</si>
  <si>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</si>
  <si>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</si>
  <si>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</si>
  <si>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</si>
  <si>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</si>
  <si>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</si>
  <si>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</si>
  <si>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</si>
  <si>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</si>
  <si>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</si>
  <si>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</si>
  <si>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</si>
  <si>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</si>
  <si>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</si>
  <si>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</si>
  <si>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</si>
  <si>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</si>
  <si>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</si>
  <si>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</si>
  <si>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</si>
  <si>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</si>
  <si>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</si>
  <si>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</si>
  <si>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</si>
  <si>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</si>
  <si>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</si>
  <si>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</si>
  <si>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</si>
  <si>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</si>
  <si>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</si>
  <si>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</si>
  <si>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</si>
  <si>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</si>
  <si>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</si>
  <si>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</si>
  <si>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</si>
  <si>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</si>
  <si>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</si>
  <si>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</si>
  <si>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</si>
  <si>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</si>
  <si>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</si>
  <si>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</si>
  <si>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</si>
  <si>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</si>
  <si>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</si>
  <si>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</si>
  <si>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</si>
  <si>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</si>
  <si>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</si>
  <si>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</si>
  <si>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</si>
  <si>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</si>
  <si>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</si>
  <si>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</si>
  <si>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</si>
  <si>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</si>
  <si>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</si>
  <si>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</si>
  <si>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</si>
  <si>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</si>
  <si>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</si>
  <si>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</si>
  <si>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</si>
  <si>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</si>
  <si>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</si>
  <si>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</si>
  <si>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</si>
  <si>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</si>
  <si>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</si>
  <si>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</si>
  <si>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</si>
  <si>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</si>
  <si>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</si>
  <si>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</si>
  <si>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</si>
  <si>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</si>
  <si>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</si>
  <si>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</si>
  <si>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</si>
  <si>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</si>
  <si>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</si>
  <si>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</si>
  <si>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</si>
  <si>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</si>
  <si>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</si>
  <si>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</si>
  <si>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</si>
  <si>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</si>
  <si>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</si>
  <si>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</si>
  <si>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</si>
  <si>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</si>
  <si>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</si>
  <si>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</si>
  <si>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</si>
  <si>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</si>
  <si>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</si>
  <si>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</si>
  <si>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</si>
  <si>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</si>
  <si>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</si>
  <si>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</si>
  <si>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</si>
  <si>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</si>
  <si>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</si>
  <si>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</si>
  <si>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</si>
  <si>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</si>
  <si>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</si>
  <si>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</si>
  <si>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</si>
  <si>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</si>
  <si>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</si>
  <si>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</si>
  <si>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</si>
  <si>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</si>
  <si>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</si>
  <si>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</si>
  <si>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</si>
  <si>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</si>
  <si>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</si>
  <si>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</si>
  <si>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</si>
  <si>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</si>
  <si>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</si>
  <si>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</si>
  <si>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</si>
  <si>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</si>
  <si>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</si>
  <si>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</si>
  <si>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</si>
  <si>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</si>
  <si>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</si>
  <si>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</si>
  <si>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</si>
  <si>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</si>
  <si>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</si>
  <si>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</si>
  <si>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</si>
  <si>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</si>
  <si>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</si>
  <si>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</si>
  <si>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</si>
  <si>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</si>
  <si>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</si>
  <si>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</si>
  <si>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</si>
  <si>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</si>
  <si>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</si>
  <si>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</si>
  <si>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</si>
  <si>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</si>
  <si>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</si>
  <si>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</si>
  <si>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</si>
  <si>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</si>
  <si>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</si>
  <si>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</si>
  <si>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</si>
  <si>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</si>
  <si>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</si>
  <si>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</si>
  <si>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</si>
  <si>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</si>
  <si>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</si>
  <si>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</si>
  <si>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</si>
  <si>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</si>
  <si>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</si>
  <si>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</si>
  <si>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</si>
  <si>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</si>
  <si>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</si>
  <si>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</si>
  <si>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</si>
  <si>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</si>
  <si>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</si>
  <si>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</si>
  <si>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</si>
  <si>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</si>
  <si>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</si>
  <si>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</si>
  <si>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</si>
  <si>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</si>
  <si>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</si>
  <si>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</si>
  <si>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</si>
  <si>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</si>
  <si>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</si>
  <si>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</si>
  <si>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</si>
  <si>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</si>
  <si>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</si>
  <si>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</si>
  <si>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</si>
  <si>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</si>
  <si>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</si>
  <si>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</si>
  <si>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</si>
  <si>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</si>
  <si>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</si>
  <si>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</si>
  <si>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</si>
  <si>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</si>
  <si>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</si>
  <si>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</si>
  <si>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</si>
  <si>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</si>
  <si>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</si>
  <si>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</si>
  <si>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</si>
  <si>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</si>
  <si>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</si>
  <si>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</si>
  <si>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</si>
  <si>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</si>
  <si>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</si>
  <si>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</si>
  <si>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</si>
  <si>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</si>
  <si>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</si>
  <si>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</si>
  <si>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</si>
  <si>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</si>
  <si>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</si>
  <si>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</si>
  <si>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</si>
  <si>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</si>
  <si>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</si>
  <si>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</si>
  <si>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</si>
  <si>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</si>
  <si>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</si>
  <si>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</si>
  <si>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</si>
  <si>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</si>
  <si>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</si>
  <si>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</si>
  <si>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</si>
  <si>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</si>
  <si>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</si>
  <si>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</si>
  <si>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</si>
  <si>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</si>
  <si>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</si>
  <si>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</si>
  <si>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</si>
  <si>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</si>
  <si>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</si>
  <si>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</si>
  <si>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</si>
  <si>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</si>
  <si>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</si>
  <si>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</si>
  <si>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</si>
  <si>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</si>
  <si>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</si>
  <si>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</si>
  <si>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</si>
  <si>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</si>
  <si>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</si>
  <si>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</si>
  <si>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</si>
  <si>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</si>
  <si>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</si>
  <si>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</si>
  <si>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</si>
  <si>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</si>
  <si>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</si>
  <si>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</si>
  <si>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</si>
  <si>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</si>
  <si>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</si>
  <si>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</si>
  <si>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</si>
  <si>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</si>
  <si>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</si>
  <si>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</si>
  <si>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</si>
  <si>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</si>
  <si>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</si>
  <si>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</si>
  <si>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</si>
  <si>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</si>
  <si>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</si>
  <si>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</si>
  <si>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</si>
  <si>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</si>
  <si>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</si>
  <si>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</si>
  <si>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</si>
  <si>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</si>
  <si>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</si>
  <si>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</si>
  <si>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</si>
  <si>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</si>
  <si>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</si>
  <si>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</si>
  <si>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</si>
  <si>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</si>
  <si>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</si>
  <si>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</si>
  <si>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</si>
  <si>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</si>
  <si>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</si>
  <si>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</si>
  <si>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</si>
  <si>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</si>
  <si>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</si>
  <si>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</si>
  <si>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</si>
  <si>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</si>
  <si>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</si>
  <si>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</si>
  <si>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</si>
  <si>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</si>
  <si>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</si>
  <si>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</si>
  <si>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</si>
  <si>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</si>
  <si>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</si>
  <si>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</si>
  <si>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</si>
  <si>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</si>
  <si>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</si>
  <si>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</si>
  <si>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</si>
  <si>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</si>
  <si>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</si>
  <si>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</si>
  <si>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</si>
  <si>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</si>
  <si>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</si>
  <si>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</si>
  <si>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</si>
  <si>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</si>
  <si>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</si>
  <si>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</si>
  <si>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</si>
  <si>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</si>
  <si>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</si>
  <si>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</si>
  <si>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</si>
  <si>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</si>
  <si>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</si>
  <si>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</si>
  <si>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</si>
  <si>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</si>
  <si>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</si>
  <si>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</si>
  <si>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</si>
  <si>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</si>
  <si>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</si>
  <si>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</si>
  <si>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</si>
  <si>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</si>
  <si>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</si>
  <si>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</si>
  <si>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</si>
  <si>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</si>
  <si>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</si>
  <si>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</si>
  <si>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</si>
  <si>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</si>
  <si>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</si>
  <si>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</si>
  <si>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</si>
  <si>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</si>
  <si>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</si>
  <si>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</si>
  <si>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</si>
  <si>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</si>
  <si>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</si>
  <si>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</si>
  <si>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</si>
  <si>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</si>
  <si>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</si>
  <si>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</si>
  <si>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</si>
  <si>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</si>
  <si>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</si>
  <si>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</si>
  <si>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</si>
  <si>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</si>
  <si>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</si>
  <si>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</si>
  <si>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</si>
  <si>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</si>
  <si>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</si>
  <si>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</si>
  <si>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</si>
  <si>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</si>
  <si>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</si>
  <si>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</si>
  <si>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</si>
  <si>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</si>
  <si>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</si>
  <si>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</si>
  <si>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</si>
  <si>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</si>
  <si>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</si>
  <si>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</si>
  <si>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</si>
  <si>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</si>
  <si>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</si>
  <si>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</si>
  <si>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</si>
  <si>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</si>
  <si>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</si>
  <si>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</si>
  <si>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</si>
  <si>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</si>
  <si>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</si>
  <si>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</si>
  <si>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</si>
  <si>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</si>
  <si>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</si>
  <si>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</si>
  <si>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</si>
  <si>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</si>
  <si>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</si>
  <si>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</si>
  <si>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</si>
  <si>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</si>
  <si>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</si>
  <si>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</si>
  <si>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</si>
  <si>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</si>
  <si>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</si>
  <si>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</si>
  <si>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</si>
  <si>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</si>
  <si>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</si>
  <si>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</si>
  <si>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</si>
  <si>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</si>
  <si>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</si>
  <si>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</si>
  <si>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</si>
  <si>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</si>
  <si>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</si>
  <si>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</si>
  <si>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</si>
  <si>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</si>
  <si>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</si>
  <si>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</si>
  <si>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</si>
  <si>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</si>
  <si>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</si>
  <si>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</si>
  <si>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</si>
  <si>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</si>
  <si>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</si>
  <si>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</si>
  <si>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</si>
  <si>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</si>
  <si>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</si>
  <si>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</si>
  <si>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</si>
  <si>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</si>
  <si>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</si>
  <si>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</si>
  <si>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</si>
  <si>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</si>
  <si>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</si>
  <si>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</si>
  <si>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</si>
  <si>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</si>
  <si>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</si>
  <si>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</si>
  <si>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</si>
  <si>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</si>
  <si>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</si>
  <si>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</si>
  <si>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</si>
  <si>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</si>
  <si>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</si>
  <si>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</si>
  <si>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</si>
  <si>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</si>
  <si>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</si>
  <si>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</si>
  <si>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</si>
  <si>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</si>
  <si>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</si>
  <si>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</si>
  <si>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</si>
  <si>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</si>
  <si>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</si>
  <si>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</si>
  <si>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</si>
  <si>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</si>
  <si>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</si>
  <si>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</si>
  <si>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</si>
  <si>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</si>
  <si>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</si>
  <si>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</si>
  <si>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</si>
  <si>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</si>
  <si>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</si>
  <si>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</si>
  <si>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</si>
  <si>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</si>
  <si>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</si>
  <si>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</si>
  <si>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</si>
  <si>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</si>
  <si>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</si>
  <si>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</si>
  <si>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</si>
  <si>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</si>
  <si>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</si>
  <si>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</si>
  <si>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</si>
  <si>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</si>
  <si>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</si>
  <si>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</si>
  <si>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</si>
  <si>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</si>
  <si>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</si>
  <si>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</si>
  <si>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</si>
  <si>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</si>
  <si>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</si>
  <si>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</si>
  <si>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</si>
  <si>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</si>
  <si>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</si>
  <si>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</si>
  <si>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</si>
  <si>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</si>
  <si>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</si>
  <si>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</si>
  <si>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</si>
  <si>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</si>
  <si>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</si>
  <si>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</si>
  <si>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</si>
  <si>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</si>
  <si>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</si>
  <si>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</si>
  <si>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</si>
  <si>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</si>
  <si>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</si>
  <si>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</si>
  <si>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</si>
  <si>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</si>
  <si>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</si>
  <si>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</si>
  <si>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</si>
  <si>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</si>
  <si>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</si>
  <si>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</si>
  <si>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</si>
  <si>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</si>
  <si>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</si>
  <si>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</si>
  <si>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</si>
  <si>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</si>
  <si>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</si>
  <si>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</si>
  <si>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</si>
  <si>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</si>
  <si>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</si>
  <si>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</si>
  <si>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</si>
  <si>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</si>
  <si>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</si>
  <si>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</si>
  <si>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</si>
  <si>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</si>
  <si>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</si>
  <si>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</si>
  <si>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</si>
  <si>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</si>
  <si>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</si>
  <si>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</si>
  <si>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</si>
  <si>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</si>
  <si>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</si>
  <si>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</si>
  <si>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</si>
  <si>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</si>
  <si>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</si>
  <si>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</si>
  <si>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</si>
  <si>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</si>
  <si>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</si>
  <si>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</si>
  <si>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</si>
  <si>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</si>
  <si>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</si>
  <si>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</si>
  <si>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</si>
  <si>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</si>
  <si>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</si>
  <si>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</si>
  <si>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</si>
  <si>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</si>
  <si>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</si>
  <si>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</si>
  <si>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</si>
  <si>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</si>
  <si>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</si>
  <si>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</si>
  <si>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</si>
  <si>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</si>
  <si>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</si>
  <si>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</si>
  <si>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</si>
  <si>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</si>
  <si>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</si>
  <si>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</si>
  <si>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</si>
  <si>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</si>
  <si>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</si>
  <si>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</si>
  <si>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</si>
  <si>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</si>
  <si>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</si>
  <si>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</si>
  <si>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</si>
  <si>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</si>
  <si>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</si>
  <si>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</si>
  <si>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</si>
  <si>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</si>
  <si>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</si>
  <si>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</si>
  <si>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</si>
  <si>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</si>
  <si>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</si>
  <si>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</si>
  <si>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</si>
  <si>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</si>
  <si>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</si>
  <si>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</si>
  <si>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</si>
  <si>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</si>
  <si>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</si>
  <si>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</si>
  <si>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</si>
  <si>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</si>
  <si>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</si>
  <si>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</si>
  <si>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</si>
  <si>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</si>
  <si>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</si>
  <si>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</si>
  <si>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</si>
  <si>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</si>
  <si>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</si>
  <si>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</si>
  <si>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</si>
  <si>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</si>
  <si>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</si>
  <si>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</si>
  <si>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</si>
  <si>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</si>
  <si>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</si>
  <si>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</si>
  <si>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</si>
  <si>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</si>
  <si>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</si>
  <si>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</si>
  <si>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</si>
  <si>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</si>
  <si>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</si>
  <si>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</si>
  <si>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</si>
  <si>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</si>
  <si>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</si>
  <si>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</si>
  <si>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</si>
  <si>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</si>
  <si>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</si>
  <si>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</si>
  <si>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</si>
  <si>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</si>
  <si>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</si>
  <si>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</si>
  <si>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</si>
  <si>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</si>
  <si>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</si>
  <si>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</si>
  <si>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</si>
  <si>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</si>
  <si>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</si>
  <si>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</si>
  <si>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</si>
  <si>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</si>
  <si>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</si>
  <si>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</si>
  <si>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</si>
  <si>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</si>
  <si>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</si>
  <si>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</si>
  <si>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</si>
  <si>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</si>
  <si>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</si>
  <si>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</si>
  <si>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</si>
  <si>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</si>
  <si>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</si>
  <si>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</si>
  <si>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</si>
  <si>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</si>
  <si>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</si>
  <si>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</si>
  <si>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</si>
  <si>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</si>
  <si>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</si>
  <si>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</si>
  <si>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</si>
  <si>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</si>
  <si>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</si>
  <si>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</si>
  <si>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</si>
  <si>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</si>
  <si>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</si>
  <si>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</si>
  <si>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</si>
  <si>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</si>
  <si>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</si>
  <si>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</si>
  <si>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</si>
  <si>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</si>
  <si>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</si>
  <si>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</si>
  <si>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</si>
  <si>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</si>
  <si>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</si>
  <si>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</si>
  <si>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</si>
  <si>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</si>
  <si>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</si>
  <si>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</si>
  <si>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</si>
  <si>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</si>
  <si>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</si>
  <si>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</si>
  <si>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</si>
  <si>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</si>
  <si>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</si>
  <si>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</si>
  <si>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</si>
  <si>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</si>
  <si>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</si>
  <si>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</si>
  <si>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</si>
  <si>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</si>
  <si>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</si>
  <si>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</si>
  <si>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</si>
  <si>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</si>
  <si>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</si>
  <si>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</si>
  <si>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</si>
  <si>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</si>
  <si>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</si>
  <si>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</si>
  <si>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</si>
  <si>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</si>
  <si>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</si>
  <si>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</si>
  <si>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</si>
  <si>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</si>
  <si>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</si>
  <si>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</si>
  <si>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</si>
  <si>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</si>
  <si>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</si>
  <si>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</si>
  <si>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</si>
  <si>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</si>
  <si>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</si>
  <si>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</si>
  <si>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</si>
  <si>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</si>
  <si>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</si>
  <si>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</si>
  <si>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</si>
  <si>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</si>
  <si>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</si>
  <si>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</si>
  <si>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</si>
  <si>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</si>
  <si>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</si>
  <si>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</si>
  <si>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</si>
  <si>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</si>
  <si>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</si>
  <si>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</si>
  <si>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</si>
  <si>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</si>
  <si>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</si>
  <si>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</si>
  <si>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</si>
  <si>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</si>
  <si>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</si>
  <si>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</si>
  <si>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</si>
  <si>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</si>
  <si>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</si>
  <si>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</si>
  <si>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</si>
  <si>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</si>
  <si>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</si>
  <si>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</si>
  <si>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</si>
  <si>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</si>
  <si>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</si>
  <si>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</si>
  <si>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</si>
  <si>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</si>
  <si>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</si>
  <si>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</si>
  <si>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</si>
  <si>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</si>
  <si>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</si>
  <si>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</si>
  <si>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</si>
  <si>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</si>
  <si>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</si>
  <si>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</si>
  <si>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</si>
  <si>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</si>
  <si>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</si>
  <si>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</si>
  <si>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</si>
  <si>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</si>
  <si>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</si>
  <si>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</si>
  <si>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</si>
  <si>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</si>
  <si>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</si>
  <si>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</si>
  <si>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</si>
  <si>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</si>
  <si>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</si>
  <si>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</si>
  <si>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</si>
  <si>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</si>
  <si>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</si>
  <si>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</si>
  <si>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</si>
  <si>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</si>
  <si>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</si>
  <si>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</si>
  <si>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</si>
  <si>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</si>
  <si>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</si>
  <si>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</si>
  <si>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</si>
  <si>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</si>
  <si>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</si>
  <si>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</si>
  <si>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</si>
  <si>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</si>
  <si>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</si>
  <si>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</si>
  <si>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</si>
  <si>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</si>
  <si>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</si>
  <si>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</si>
  <si>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</si>
  <si>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</si>
  <si>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</si>
  <si>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</si>
  <si>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</si>
  <si>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</si>
  <si>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</si>
  <si>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</si>
  <si>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</si>
  <si>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</si>
  <si>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</si>
  <si>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</si>
  <si>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</si>
  <si>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</si>
  <si>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</si>
  <si>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</si>
  <si>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</si>
  <si>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</si>
  <si>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</si>
  <si>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</si>
  <si>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</si>
  <si>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</si>
  <si>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</si>
  <si>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</si>
  <si>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</si>
  <si>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</si>
  <si>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</si>
  <si>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</si>
  <si>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</si>
  <si>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</si>
  <si>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</si>
  <si>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</si>
  <si>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</si>
  <si>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</si>
  <si>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</si>
  <si>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</si>
  <si>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</si>
  <si>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</si>
  <si>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</si>
  <si>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</si>
  <si>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</si>
  <si>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</si>
  <si>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</si>
  <si>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</si>
  <si>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</si>
  <si>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</si>
  <si>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</si>
  <si>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</si>
  <si>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</si>
  <si>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</si>
  <si>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</si>
  <si>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</si>
  <si>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</si>
  <si>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</si>
  <si>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</si>
  <si>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</si>
  <si>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</si>
  <si>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</si>
  <si>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</si>
  <si>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</si>
  <si>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</si>
  <si>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</si>
  <si>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</si>
  <si>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</si>
  <si>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</si>
  <si>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</si>
  <si>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</si>
  <si>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</si>
  <si>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</si>
  <si>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</si>
  <si>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</si>
  <si>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</si>
  <si>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</si>
  <si>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</si>
  <si>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</si>
  <si>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</si>
  <si>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</si>
  <si>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</si>
  <si>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</si>
  <si>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</si>
  <si>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</si>
  <si>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</si>
  <si>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</si>
  <si>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</si>
  <si>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</si>
  <si>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</si>
  <si>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</si>
  <si>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</si>
  <si>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</si>
  <si>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</si>
  <si>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</si>
  <si>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</si>
  <si>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</si>
  <si>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</si>
  <si>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</si>
  <si>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</si>
  <si>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</si>
  <si>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</si>
  <si>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</si>
  <si>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</si>
  <si>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</si>
  <si>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</si>
  <si>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</si>
  <si>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</si>
  <si>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</si>
  <si>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</si>
  <si>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</si>
  <si>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</si>
  <si>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</si>
  <si>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</si>
  <si>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</si>
  <si>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</si>
  <si>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</si>
  <si>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</si>
  <si>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</si>
  <si>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</si>
  <si>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</si>
  <si>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</si>
  <si>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</si>
  <si>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</si>
  <si>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</si>
  <si>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</si>
  <si>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</si>
  <si>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</si>
  <si>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</si>
  <si>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</si>
  <si>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</si>
  <si>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</si>
  <si>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</si>
  <si>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</si>
  <si>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</si>
  <si>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</si>
  <si>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</si>
  <si>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</si>
  <si>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</si>
  <si>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</si>
  <si>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</si>
  <si>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</si>
  <si>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</si>
  <si>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</si>
  <si>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</si>
  <si>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</si>
  <si>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</si>
  <si>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</si>
  <si>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</si>
  <si>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</si>
  <si>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</si>
  <si>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</si>
  <si>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</si>
  <si>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</si>
  <si>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</si>
  <si>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</si>
  <si>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</si>
  <si>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</si>
  <si>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</si>
  <si>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</si>
  <si>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</si>
  <si>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</si>
  <si>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</si>
  <si>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</si>
  <si>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</si>
  <si>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</si>
  <si>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</si>
  <si>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</si>
  <si>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</si>
  <si>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</si>
  <si>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</si>
  <si>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</si>
  <si>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</si>
  <si>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</si>
  <si>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</si>
  <si>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</si>
  <si>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</si>
  <si>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</si>
  <si>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</si>
  <si>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</si>
  <si>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</si>
  <si>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</si>
  <si>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</si>
  <si>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</si>
  <si>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</si>
  <si>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</si>
  <si>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</si>
  <si>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</si>
  <si>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</si>
  <si>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</si>
  <si>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</si>
  <si>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</si>
  <si>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</si>
  <si>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</si>
  <si>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</si>
  <si>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</si>
  <si>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</si>
  <si>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</si>
  <si>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</si>
  <si>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</si>
  <si>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</si>
  <si>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</si>
  <si>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</si>
  <si>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</si>
  <si>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</si>
  <si>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</si>
  <si>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</si>
  <si>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</si>
  <si>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</si>
  <si>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</si>
  <si>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</si>
  <si>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</si>
  <si>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</si>
  <si>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</si>
  <si>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</si>
  <si>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</si>
  <si>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</si>
  <si>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</si>
  <si>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</si>
  <si>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</si>
  <si>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</si>
  <si>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</si>
  <si>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</si>
  <si>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</si>
  <si>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</si>
  <si>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</si>
  <si>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</si>
  <si>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</si>
  <si>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</si>
  <si>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</si>
  <si>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</si>
  <si>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</si>
  <si>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</si>
  <si>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</si>
  <si>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</si>
  <si>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</si>
  <si>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</si>
  <si>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</si>
  <si>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</si>
  <si>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</si>
  <si>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</si>
  <si>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</si>
  <si>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</si>
  <si>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</si>
  <si>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</si>
  <si>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</si>
  <si>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</si>
  <si>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</si>
  <si>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</si>
  <si>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</si>
  <si>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</si>
  <si>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</si>
  <si>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</si>
  <si>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</si>
  <si>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</si>
  <si>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</si>
  <si>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</si>
  <si>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</si>
  <si>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</si>
  <si>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</si>
  <si>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</si>
  <si>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</si>
  <si>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</si>
  <si>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</si>
  <si>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</si>
  <si>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</si>
  <si>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</si>
  <si>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</si>
  <si>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</si>
  <si>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</si>
  <si>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</si>
  <si>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</si>
  <si>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</si>
  <si>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</si>
  <si>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</si>
  <si>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</si>
  <si>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</si>
  <si>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</si>
  <si>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</si>
  <si>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</si>
  <si>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</si>
  <si>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</si>
  <si>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</si>
  <si>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</si>
  <si>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</si>
  <si>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</si>
  <si>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</si>
  <si>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</si>
  <si>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</si>
  <si>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</si>
  <si>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</si>
  <si>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</si>
  <si>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</si>
  <si>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</si>
  <si>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</si>
  <si>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</si>
  <si>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</si>
  <si>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</si>
  <si>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</si>
  <si>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</si>
  <si>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</si>
  <si>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</si>
  <si>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</si>
  <si>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</si>
  <si>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</si>
  <si>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</si>
  <si>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</si>
  <si>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</si>
  <si>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</si>
  <si>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</si>
  <si>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</si>
  <si>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</si>
  <si>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</si>
  <si>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</si>
  <si>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</si>
  <si>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</si>
  <si>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</si>
  <si>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</si>
  <si>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</si>
  <si>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</si>
  <si>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</si>
  <si>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</si>
  <si>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</si>
  <si>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</si>
  <si>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</si>
  <si>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</si>
  <si>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</si>
  <si>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</si>
  <si>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</si>
  <si>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</si>
  <si>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</si>
  <si>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</si>
  <si>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</si>
  <si>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</si>
  <si>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</si>
  <si>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</si>
  <si>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</si>
  <si>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</si>
  <si>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</si>
  <si>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</si>
  <si>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</si>
  <si>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</si>
  <si>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</si>
  <si>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</si>
  <si>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</si>
  <si>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</si>
  <si>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</si>
  <si>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</si>
  <si>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</si>
  <si>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</si>
  <si>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</si>
  <si>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</si>
  <si>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</si>
  <si>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</si>
  <si>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</si>
  <si>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</si>
  <si>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</si>
  <si>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</si>
  <si>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</si>
  <si>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</si>
  <si>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</si>
  <si>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</si>
  <si>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</si>
  <si>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</si>
  <si>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</si>
  <si>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</si>
  <si>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</si>
  <si>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</si>
  <si>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</si>
  <si>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</si>
  <si>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</si>
  <si>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</si>
  <si>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</si>
  <si>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</si>
  <si>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</si>
  <si>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</si>
  <si>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</si>
  <si>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</si>
  <si>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</si>
  <si>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</si>
  <si>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</si>
  <si>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</si>
  <si>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</si>
  <si>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</si>
  <si>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</si>
  <si>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</si>
  <si>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</si>
  <si>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</si>
  <si>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</si>
  <si>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</si>
  <si>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</si>
  <si>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</si>
  <si>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</si>
  <si>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</si>
  <si>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</si>
  <si>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</si>
  <si>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</si>
  <si>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</si>
  <si>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</si>
  <si>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</si>
  <si>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</si>
  <si>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</si>
  <si>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</si>
  <si>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</si>
  <si>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</si>
  <si>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</si>
  <si>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</si>
  <si>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</si>
  <si>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</si>
  <si>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</si>
  <si>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</si>
  <si>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</si>
  <si>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</si>
  <si>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</si>
  <si>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</si>
  <si>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</si>
  <si>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</si>
  <si>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</si>
  <si>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</si>
  <si>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</si>
  <si>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</si>
  <si>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</si>
  <si>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</si>
  <si>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</si>
  <si>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</si>
  <si>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</si>
  <si>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</si>
  <si>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</si>
  <si>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</si>
  <si>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</si>
  <si>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</si>
  <si>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</si>
  <si>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</si>
  <si>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</si>
  <si>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</si>
  <si>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</si>
  <si>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</si>
  <si>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</si>
  <si>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</si>
  <si>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</si>
  <si>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</si>
  <si>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</si>
  <si>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</si>
  <si>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</si>
  <si>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</si>
  <si>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</si>
  <si>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</si>
  <si>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</si>
  <si>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</si>
  <si>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</si>
  <si>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</si>
  <si>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</si>
  <si>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</si>
  <si>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</si>
  <si>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</si>
  <si>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</si>
  <si>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</si>
  <si>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</si>
  <si>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</si>
  <si>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</si>
  <si>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</si>
  <si>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</si>
  <si>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</si>
  <si>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</si>
  <si>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</si>
  <si>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</si>
  <si>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</si>
  <si>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</si>
  <si>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</si>
  <si>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</si>
  <si>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</si>
  <si>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</si>
  <si>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</si>
  <si>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</si>
  <si>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</si>
  <si>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</si>
  <si>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</si>
  <si>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</si>
  <si>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</si>
  <si>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</si>
  <si>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</si>
  <si>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</si>
  <si>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</si>
  <si>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</si>
  <si>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</si>
  <si>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</si>
  <si>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</si>
  <si>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</si>
  <si>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</si>
  <si>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</si>
  <si>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</si>
  <si>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</si>
  <si>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</si>
  <si>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</si>
  <si>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</si>
  <si>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</si>
  <si>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</si>
  <si>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</si>
  <si>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</si>
  <si>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</si>
  <si>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</si>
  <si>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</si>
  <si>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</si>
  <si>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</si>
  <si>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</si>
  <si>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</si>
  <si>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</si>
  <si>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</si>
  <si>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</si>
  <si>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</si>
  <si>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</si>
  <si>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</si>
  <si>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</si>
  <si>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</si>
  <si>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</si>
  <si>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</si>
  <si>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</si>
  <si>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</si>
  <si>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</si>
  <si>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</si>
  <si>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</si>
  <si>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</si>
  <si>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</si>
  <si>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</si>
  <si>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</si>
  <si>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</si>
  <si>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</si>
  <si>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</si>
  <si>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</si>
  <si>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</si>
  <si>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</si>
  <si>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</si>
  <si>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</si>
  <si>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</si>
  <si>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</si>
  <si>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</si>
  <si>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</si>
  <si>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</si>
  <si>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</si>
  <si>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</si>
  <si>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</si>
  <si>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</si>
  <si>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</si>
  <si>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</si>
  <si>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</si>
  <si>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</si>
  <si>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</si>
  <si>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</si>
  <si>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</si>
  <si>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</si>
  <si>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</si>
  <si>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</si>
  <si>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</si>
  <si>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</si>
  <si>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</si>
  <si>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</si>
  <si>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</si>
  <si>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</si>
  <si>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</si>
  <si>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</si>
  <si>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</si>
  <si>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</si>
  <si>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</si>
  <si>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</si>
  <si>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</si>
  <si>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</si>
  <si>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</si>
  <si>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</si>
  <si>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</si>
  <si>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</si>
  <si>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</si>
  <si>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</si>
  <si>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</si>
  <si>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</si>
  <si>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</si>
  <si>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</si>
  <si>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</si>
  <si>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</si>
  <si>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</si>
  <si>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</si>
  <si>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</si>
  <si>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</si>
  <si>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</si>
  <si>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</si>
  <si>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</si>
  <si>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</si>
  <si>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</si>
  <si>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</si>
  <si>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</si>
  <si>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</si>
  <si>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</si>
  <si>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</si>
  <si>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</si>
  <si>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</si>
  <si>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</si>
  <si>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</si>
  <si>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</si>
  <si>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</si>
  <si>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</si>
  <si>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</si>
  <si>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</si>
  <si>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</si>
  <si>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</si>
  <si>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</si>
  <si>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</si>
  <si>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</si>
  <si>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</si>
  <si>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</si>
  <si>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</si>
  <si>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</si>
  <si>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</si>
  <si>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</si>
  <si>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</si>
  <si>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</si>
  <si>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</si>
  <si>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</si>
  <si>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</si>
  <si>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</si>
  <si>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</si>
  <si>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</si>
  <si>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</si>
  <si>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</si>
  <si>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</si>
  <si>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</si>
  <si>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</si>
  <si>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</si>
  <si>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</si>
  <si>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</si>
  <si>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</si>
  <si>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</si>
  <si>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</si>
  <si>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</si>
  <si>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</si>
  <si>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</si>
  <si>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</si>
  <si>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</si>
  <si>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</si>
  <si>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</si>
  <si>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</si>
  <si>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</si>
  <si>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</si>
  <si>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</si>
  <si>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</si>
  <si>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</si>
  <si>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</si>
  <si>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</si>
  <si>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</si>
  <si>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</si>
  <si>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</si>
  <si>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</si>
  <si>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</si>
  <si>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</si>
  <si>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</si>
  <si>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</si>
  <si>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</si>
  <si>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</si>
  <si>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</si>
  <si>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</si>
  <si>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</si>
  <si>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</si>
  <si>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</si>
  <si>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</si>
  <si>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</si>
  <si>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</si>
  <si>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</si>
  <si>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</si>
  <si>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</si>
  <si>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</si>
  <si>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</si>
  <si>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</si>
  <si>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</si>
  <si>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</si>
  <si>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</si>
  <si>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</si>
  <si>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</si>
  <si>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</si>
  <si>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</si>
  <si>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</si>
  <si>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</si>
  <si>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</si>
  <si>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</si>
  <si>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</si>
  <si>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</si>
  <si>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</si>
  <si>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</si>
  <si>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</si>
  <si>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</si>
  <si>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</si>
  <si>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</si>
  <si>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</si>
  <si>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</si>
  <si>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</si>
  <si>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</si>
  <si>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</si>
  <si>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</si>
  <si>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</si>
  <si>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</si>
  <si>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</si>
  <si>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</si>
  <si>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</si>
  <si>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</si>
  <si>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</si>
  <si>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</si>
  <si>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</si>
  <si>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</si>
  <si>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</si>
  <si>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</si>
  <si>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</si>
  <si>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</si>
  <si>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</si>
  <si>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</si>
  <si>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</si>
  <si>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</si>
  <si>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</si>
  <si>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</si>
  <si>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</si>
  <si>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</si>
  <si>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</si>
  <si>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</si>
  <si>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</si>
  <si>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</si>
  <si>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</si>
  <si>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</si>
  <si>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</si>
  <si>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</si>
  <si>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</si>
  <si>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</si>
  <si>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</si>
  <si>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</si>
  <si>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</si>
  <si>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</si>
  <si>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</si>
  <si>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</si>
  <si>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</si>
  <si>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</si>
  <si>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</si>
  <si>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</si>
  <si>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</si>
  <si>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</si>
  <si>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</si>
  <si>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</si>
  <si>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</si>
  <si>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</si>
  <si>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</si>
  <si>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</si>
  <si>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</si>
  <si>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</si>
  <si>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</si>
  <si>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</si>
  <si>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</si>
  <si>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</si>
  <si>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</si>
  <si>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</si>
  <si>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</si>
  <si>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</si>
  <si>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</si>
  <si>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</si>
  <si>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</si>
  <si>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</si>
  <si>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</si>
  <si>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</si>
  <si>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</si>
  <si>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</si>
  <si>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</si>
  <si>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</si>
  <si>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</si>
  <si>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</si>
  <si>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</si>
  <si>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</si>
  <si>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</si>
  <si>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</si>
  <si>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</si>
  <si>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</si>
  <si>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</si>
  <si>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</si>
  <si>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</si>
  <si>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</si>
  <si>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</si>
  <si>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</si>
  <si>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</si>
  <si>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</si>
  <si>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</si>
  <si>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</si>
  <si>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</si>
  <si>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</si>
  <si>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</si>
  <si>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</si>
  <si>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</si>
  <si>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</si>
  <si>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</si>
  <si>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</si>
  <si>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</si>
  <si>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</si>
  <si>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</si>
  <si>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</si>
  <si>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</si>
  <si>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</si>
  <si>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</si>
  <si>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</si>
  <si>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</si>
  <si>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</si>
  <si>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</si>
  <si>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</si>
  <si>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</si>
  <si>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</si>
  <si>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</si>
  <si>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</si>
  <si>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</si>
  <si>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</si>
  <si>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</si>
  <si>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</si>
  <si>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</si>
  <si>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</si>
  <si>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</si>
  <si>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</si>
  <si>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</si>
  <si>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</si>
  <si>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</si>
  <si>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</si>
  <si>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</si>
  <si>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</si>
  <si>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</si>
  <si>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</si>
  <si>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</si>
  <si>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</si>
  <si>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</si>
  <si>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</si>
  <si>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</si>
  <si>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</si>
  <si>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</si>
  <si>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</si>
  <si>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</si>
  <si>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</si>
  <si>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</si>
  <si>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</si>
  <si>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</si>
  <si>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</si>
  <si>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</si>
  <si>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</si>
  <si>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</si>
  <si>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</si>
  <si>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</si>
  <si>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</si>
  <si>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</si>
  <si>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</si>
  <si>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</si>
  <si>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</si>
  <si>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</si>
  <si>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</si>
  <si>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</si>
  <si>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</si>
  <si>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</si>
  <si>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</si>
  <si>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</si>
  <si>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</si>
  <si>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</si>
  <si>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</si>
  <si>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</si>
  <si>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</si>
  <si>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</si>
  <si>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</si>
  <si>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</si>
  <si>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</si>
  <si>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</si>
  <si>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</si>
  <si>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</si>
  <si>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</si>
  <si>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</si>
  <si>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</si>
  <si>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</si>
  <si>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</si>
  <si>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</si>
  <si>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</si>
  <si>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</si>
  <si>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</si>
  <si>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</si>
  <si>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</si>
  <si>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</si>
  <si>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</si>
  <si>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</si>
  <si>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</si>
  <si>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</si>
  <si>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</si>
  <si>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</si>
  <si>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</si>
  <si>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</si>
  <si>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</si>
  <si>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</si>
  <si>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</si>
  <si>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</si>
  <si>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</si>
  <si>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</si>
  <si>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</si>
  <si>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</si>
  <si>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</si>
  <si>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</si>
  <si>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</si>
  <si>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</si>
  <si>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</si>
  <si>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</si>
  <si>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</si>
  <si>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</si>
  <si>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</si>
  <si>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</si>
  <si>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</si>
  <si>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</si>
  <si>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</si>
  <si>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</si>
  <si>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</si>
  <si>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</si>
  <si>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</si>
  <si>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</si>
  <si>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</si>
  <si>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</si>
  <si>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</si>
  <si>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</si>
  <si>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</si>
  <si>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</si>
  <si>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</si>
  <si>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</si>
  <si>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</si>
  <si>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</si>
  <si>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</si>
  <si>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</si>
  <si>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</si>
  <si>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</si>
  <si>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</si>
  <si>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</si>
  <si>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</si>
  <si>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</si>
  <si>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</si>
  <si>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</si>
  <si>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</si>
  <si>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</si>
  <si>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</si>
  <si>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</si>
  <si>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</si>
  <si>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</si>
  <si>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</si>
  <si>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</si>
  <si>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</si>
  <si>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</si>
  <si>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</si>
  <si>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</si>
  <si>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</si>
  <si>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</si>
  <si>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</si>
  <si>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</si>
  <si>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</si>
  <si>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</si>
  <si>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</si>
  <si>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</si>
  <si>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</si>
  <si>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</si>
  <si>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</si>
  <si>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</si>
  <si>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</si>
  <si>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</si>
  <si>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</si>
  <si>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</si>
  <si>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</si>
  <si>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</si>
  <si>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</si>
  <si>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</si>
  <si>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</si>
  <si>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</si>
  <si>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</si>
  <si>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</si>
  <si>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</si>
  <si>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</si>
  <si>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</si>
  <si>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</si>
  <si>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</si>
  <si>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</si>
  <si>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</si>
  <si>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</si>
  <si>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</si>
  <si>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</si>
  <si>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</si>
  <si>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</si>
  <si>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</si>
  <si>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</si>
  <si>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</si>
  <si>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</si>
  <si>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</si>
  <si>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</si>
  <si>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</si>
  <si>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</si>
  <si>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</si>
  <si>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</si>
  <si>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</si>
  <si>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</si>
  <si>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</si>
  <si>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</si>
  <si>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</si>
  <si>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</si>
  <si>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</si>
  <si>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</si>
  <si>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</si>
  <si>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</si>
  <si>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</si>
  <si>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</si>
  <si>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</si>
  <si>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</si>
  <si>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</si>
  <si>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</si>
  <si>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</si>
  <si>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</si>
  <si>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</si>
  <si>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</si>
  <si>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</si>
  <si>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</si>
  <si>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</si>
  <si>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</si>
  <si>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</si>
  <si>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</si>
  <si>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</si>
  <si>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</si>
  <si>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</si>
  <si>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</si>
  <si>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</si>
  <si>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</si>
  <si>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</si>
  <si>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</si>
  <si>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</si>
  <si>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</si>
  <si>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</si>
  <si>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</si>
  <si>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</si>
  <si>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</si>
  <si>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</si>
  <si>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</si>
  <si>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</si>
  <si>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</si>
  <si>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</si>
  <si>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</si>
  <si>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</si>
  <si>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</si>
  <si>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</si>
  <si>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</si>
  <si>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</si>
  <si>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</si>
  <si>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</si>
  <si>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</si>
  <si>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</si>
  <si>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</si>
  <si>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</si>
  <si>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</si>
  <si>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</si>
  <si>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</si>
  <si>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</si>
  <si>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</si>
  <si>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</si>
  <si>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</si>
  <si>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</si>
  <si>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</si>
  <si>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</si>
  <si>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</si>
  <si>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</si>
  <si>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</si>
  <si>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</si>
  <si>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</si>
  <si>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</si>
  <si>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</si>
  <si>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</si>
  <si>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</si>
  <si>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</si>
  <si>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</si>
  <si>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</si>
  <si>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</si>
  <si>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</si>
  <si>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</si>
  <si>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</si>
  <si>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</si>
  <si>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</si>
  <si>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</si>
  <si>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</si>
  <si>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</si>
  <si>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</si>
  <si>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</si>
  <si>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</si>
  <si>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</si>
  <si>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</si>
  <si>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</si>
  <si>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</si>
  <si>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</si>
  <si>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</si>
  <si>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</si>
  <si>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</si>
  <si>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</si>
  <si>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</si>
  <si>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</si>
  <si>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</si>
  <si>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</si>
  <si>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</si>
  <si>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</si>
  <si>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</si>
  <si>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</si>
  <si>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</si>
  <si>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</si>
  <si>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</si>
  <si>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</si>
  <si>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</si>
  <si>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</si>
  <si>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</si>
  <si>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</si>
  <si>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</si>
  <si>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</si>
  <si>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</si>
  <si>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</si>
  <si>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</si>
  <si>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</si>
  <si>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</si>
  <si>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</si>
  <si>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</si>
  <si>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</si>
  <si>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</si>
  <si>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</si>
  <si>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</si>
  <si>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</si>
  <si>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</si>
  <si>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</si>
  <si>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</si>
  <si>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</si>
  <si>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</si>
  <si>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</si>
  <si>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</si>
  <si>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</si>
  <si>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</si>
  <si>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</si>
  <si>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</si>
  <si>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</si>
  <si>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</si>
  <si>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</si>
  <si>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</si>
  <si>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</si>
  <si>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</si>
  <si>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</si>
  <si>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</si>
  <si>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</si>
  <si>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</si>
  <si>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</si>
  <si>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</si>
  <si>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</si>
  <si>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</si>
  <si>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</si>
  <si>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</si>
  <si>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</si>
  <si>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</si>
  <si>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</si>
  <si>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</si>
  <si>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</si>
  <si>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</si>
  <si>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</si>
  <si>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</si>
  <si>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</si>
  <si>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</si>
  <si>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</si>
  <si>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</si>
  <si>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</si>
  <si>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</si>
  <si>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</si>
  <si>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</si>
  <si>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</si>
  <si>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</si>
  <si>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</si>
  <si>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</si>
  <si>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</si>
  <si>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</si>
  <si>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</si>
  <si>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</si>
  <si>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</si>
  <si>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</si>
  <si>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</si>
  <si>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</si>
  <si>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</si>
  <si>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</si>
  <si>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</si>
  <si>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</si>
  <si>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</si>
  <si>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</si>
  <si>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</si>
  <si>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</si>
  <si>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</si>
  <si>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</si>
  <si>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</si>
  <si>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</si>
  <si>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</si>
  <si>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</si>
  <si>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</si>
  <si>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</si>
  <si>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</si>
  <si>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</si>
  <si>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</si>
  <si>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</si>
  <si>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</si>
  <si>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</si>
  <si>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</si>
  <si>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</si>
  <si>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</si>
  <si>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</si>
  <si>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</si>
  <si>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</si>
  <si>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</si>
  <si>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</si>
  <si>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</si>
  <si>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</si>
  <si>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</si>
  <si>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</si>
  <si>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</si>
  <si>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</si>
  <si>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</si>
  <si>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</si>
  <si>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</si>
  <si>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</si>
  <si>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</si>
  <si>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</si>
  <si>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</si>
  <si>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</si>
  <si>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</si>
  <si>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</si>
  <si>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</si>
  <si>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</si>
  <si>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</si>
  <si>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</si>
  <si>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</si>
  <si>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</si>
  <si>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</si>
  <si>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</si>
  <si>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</si>
  <si>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</si>
  <si>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</si>
  <si>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</si>
  <si>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</si>
  <si>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</si>
  <si>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</si>
  <si>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</si>
  <si>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</si>
  <si>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</si>
  <si>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</si>
  <si>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</si>
  <si>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</si>
  <si>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</si>
  <si>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</si>
  <si>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</si>
  <si>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</si>
  <si>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</si>
  <si>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</si>
  <si>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</si>
  <si>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</si>
  <si>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</si>
  <si>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</si>
  <si>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</si>
  <si>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</si>
  <si>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</si>
  <si>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</si>
  <si>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</si>
  <si>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</si>
  <si>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</si>
  <si>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</si>
  <si>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</si>
  <si>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</si>
  <si>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</si>
  <si>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</si>
  <si>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</si>
  <si>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</si>
  <si>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</si>
  <si>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</si>
  <si>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</si>
  <si>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</si>
  <si>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</si>
  <si>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</si>
  <si>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</si>
  <si>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</si>
  <si>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</si>
  <si>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</si>
  <si>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</si>
  <si>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</si>
  <si>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</si>
  <si>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</si>
  <si>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</si>
  <si>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</si>
  <si>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</si>
  <si>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</si>
  <si>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</si>
  <si>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</si>
  <si>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</si>
  <si>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</si>
  <si>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</si>
  <si>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</si>
  <si>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</si>
  <si>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</si>
  <si>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</si>
  <si>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</si>
  <si>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</si>
  <si>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</si>
  <si>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</si>
  <si>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</si>
  <si>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</si>
  <si>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</si>
  <si>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</si>
  <si>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</si>
  <si>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</si>
  <si>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</si>
  <si>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</si>
  <si>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</si>
  <si>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</si>
  <si>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</si>
  <si>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</si>
  <si>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</si>
  <si>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</si>
  <si>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</si>
  <si>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</si>
  <si>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</si>
  <si>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</si>
  <si>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</si>
  <si>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</si>
  <si>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</si>
  <si>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</si>
  <si>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</si>
  <si>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</si>
  <si>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</si>
  <si>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</si>
  <si>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</si>
  <si>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</si>
  <si>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</si>
  <si>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</si>
  <si>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</si>
  <si>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</si>
  <si>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</si>
  <si>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</si>
  <si>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</si>
  <si>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</si>
  <si>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</si>
  <si>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</si>
  <si>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</si>
  <si>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</si>
  <si>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</si>
  <si>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</si>
  <si>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</si>
  <si>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</si>
  <si>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</si>
  <si>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</si>
  <si>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</si>
  <si>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</si>
  <si>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</si>
  <si>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</si>
  <si>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</si>
  <si>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</si>
  <si>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</si>
  <si>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</si>
  <si>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</si>
  <si>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</si>
  <si>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</si>
  <si>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</si>
  <si>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</si>
  <si>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</si>
  <si>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</si>
  <si>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</si>
  <si>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</si>
  <si>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</si>
  <si>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</si>
  <si>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</si>
  <si>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</si>
  <si>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</si>
  <si>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</si>
  <si>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</si>
  <si>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</si>
  <si>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</si>
  <si>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</si>
  <si>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</si>
  <si>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</si>
  <si>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</si>
  <si>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</si>
  <si>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</si>
  <si>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</si>
  <si>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</si>
  <si>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</si>
  <si>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</si>
  <si>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</si>
  <si>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</si>
  <si>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</si>
  <si>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</si>
  <si>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</si>
  <si>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</si>
  <si>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</si>
  <si>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</si>
  <si>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</si>
  <si>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</si>
  <si>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</si>
  <si>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</si>
  <si>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</si>
  <si>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</si>
  <si>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</si>
  <si>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</si>
  <si>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</si>
  <si>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</si>
  <si>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</si>
  <si>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</si>
  <si>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</si>
  <si>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</si>
  <si>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</si>
  <si>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</si>
  <si>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</si>
  <si>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</si>
  <si>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</si>
  <si>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</si>
  <si>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</si>
  <si>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</si>
  <si>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</si>
  <si>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</si>
  <si>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</si>
  <si>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</si>
  <si>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</si>
  <si>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</si>
  <si>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</si>
  <si>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</si>
  <si>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</si>
  <si>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</si>
  <si>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</si>
  <si>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</si>
  <si>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</si>
  <si>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</si>
  <si>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</si>
  <si>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</si>
  <si>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</si>
  <si>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</si>
  <si>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</si>
  <si>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</si>
  <si>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</si>
  <si>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</si>
  <si>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</si>
  <si>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</si>
  <si>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</si>
  <si>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</si>
  <si>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</si>
  <si>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</si>
  <si>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</si>
  <si>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</si>
  <si>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</si>
  <si>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</si>
  <si>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</si>
  <si>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</si>
  <si>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</si>
  <si>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</si>
  <si>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</si>
  <si>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</si>
  <si>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</si>
  <si>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</si>
  <si>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</si>
  <si>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</si>
  <si>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</si>
  <si>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</si>
  <si>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</si>
  <si>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</si>
  <si>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</si>
  <si>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</si>
  <si>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</si>
  <si>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</si>
  <si>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</si>
  <si>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</si>
  <si>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</si>
  <si>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</si>
  <si>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</si>
  <si>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</si>
  <si>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</si>
  <si>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</si>
  <si>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</si>
  <si>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</si>
  <si>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</si>
  <si>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</si>
  <si>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</si>
  <si>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</si>
  <si>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</si>
  <si>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</si>
  <si>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</si>
  <si>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</si>
  <si>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</si>
  <si>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</si>
  <si>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</si>
  <si>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</si>
  <si>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</si>
  <si>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</si>
  <si>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</si>
  <si>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</si>
  <si>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</si>
  <si>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</si>
  <si>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</si>
  <si>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</si>
  <si>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</si>
  <si>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</si>
  <si>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</si>
  <si>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</si>
  <si>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</si>
  <si>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</si>
  <si>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</si>
  <si>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</si>
  <si>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</si>
  <si>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</si>
  <si>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</si>
  <si>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</si>
  <si>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</si>
  <si>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</si>
  <si>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</si>
  <si>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</si>
  <si>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</si>
  <si>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</si>
  <si>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</si>
  <si>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</si>
  <si>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</si>
  <si>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</si>
  <si>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</si>
  <si>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</si>
  <si>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</si>
  <si>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</si>
  <si>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</si>
  <si>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</si>
  <si>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</si>
  <si>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</si>
  <si>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</si>
  <si>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</si>
  <si>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</si>
  <si>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</si>
  <si>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</si>
  <si>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</si>
  <si>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</si>
  <si>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</si>
  <si>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</si>
  <si>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</si>
  <si>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</si>
  <si>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</si>
  <si>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</si>
  <si>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</si>
  <si>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</si>
  <si>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</si>
  <si>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</si>
  <si>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</si>
  <si>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</si>
  <si>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</si>
  <si>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</si>
  <si>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</si>
  <si>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</si>
  <si>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</si>
  <si>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</si>
  <si>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</si>
  <si>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</si>
  <si>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</si>
  <si>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</si>
  <si>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</si>
  <si>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</si>
  <si>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</si>
  <si>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</si>
  <si>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</si>
  <si>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</si>
  <si>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</si>
  <si>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</si>
  <si>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</si>
  <si>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</si>
  <si>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</si>
  <si>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</si>
  <si>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</si>
  <si>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</si>
  <si>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</si>
  <si>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</si>
  <si>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</si>
  <si>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</si>
  <si>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</si>
  <si>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</si>
  <si>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</si>
  <si>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</si>
  <si>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</si>
  <si>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</si>
  <si>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</si>
  <si>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</si>
  <si>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</si>
  <si>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</si>
  <si>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</si>
  <si>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</si>
  <si>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</si>
  <si>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</si>
  <si>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</si>
  <si>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</si>
  <si>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</si>
  <si>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</si>
  <si>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</si>
  <si>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</si>
  <si>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</si>
  <si>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</si>
  <si>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</si>
  <si>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</si>
  <si>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</si>
  <si>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</si>
  <si>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</si>
  <si>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</si>
  <si>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</si>
  <si>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</si>
  <si>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</si>
  <si>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</si>
  <si>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</si>
  <si>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</si>
  <si>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</si>
  <si>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</si>
  <si>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</si>
  <si>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</si>
  <si>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</si>
  <si>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</si>
  <si>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</si>
  <si>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</si>
  <si>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</si>
  <si>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</si>
  <si>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</si>
  <si>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</si>
  <si>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</si>
  <si>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</si>
  <si>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</si>
  <si>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</si>
  <si>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</si>
  <si>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</si>
  <si>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</si>
  <si>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</si>
  <si>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</si>
  <si>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</si>
  <si>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</si>
  <si>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</si>
  <si>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</si>
  <si>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</si>
  <si>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</si>
  <si>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</si>
  <si>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</si>
  <si>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</si>
  <si>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</si>
  <si>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</si>
  <si>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</si>
  <si>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</si>
  <si>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</si>
  <si>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</si>
  <si>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</si>
  <si>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</si>
  <si>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</si>
  <si>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</si>
  <si>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</si>
  <si>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</si>
  <si>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</si>
  <si>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</si>
  <si>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</si>
  <si>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</si>
  <si>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</si>
  <si>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</si>
  <si>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</si>
  <si>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</si>
  <si>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</si>
  <si>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</si>
  <si>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</si>
  <si>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</si>
  <si>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</si>
  <si>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</si>
  <si>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</si>
  <si>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</si>
  <si>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</si>
  <si>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</si>
  <si>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</si>
  <si>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</si>
  <si>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</si>
  <si>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</si>
  <si>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</si>
  <si>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</si>
  <si>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</si>
  <si>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</si>
  <si>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</si>
  <si>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</si>
  <si>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</si>
  <si>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</si>
  <si>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</si>
  <si>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</si>
  <si>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</si>
  <si>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</si>
  <si>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</si>
  <si>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</si>
  <si>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</si>
  <si>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</si>
  <si>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</si>
  <si>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</si>
  <si>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</si>
  <si>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</si>
  <si>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</si>
  <si>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</si>
  <si>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</si>
  <si>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</si>
  <si>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</si>
  <si>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</si>
  <si>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</si>
  <si>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</si>
  <si>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</si>
  <si>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</si>
  <si>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</si>
  <si>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</si>
  <si>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</si>
  <si>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</si>
  <si>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</si>
  <si>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</si>
  <si>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</si>
  <si>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</si>
  <si>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</si>
  <si>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</si>
  <si>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</si>
  <si>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</si>
  <si>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</si>
  <si>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</si>
  <si>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</si>
  <si>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</si>
  <si>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</si>
  <si>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</si>
  <si>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</si>
  <si>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</si>
  <si>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</si>
  <si>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</si>
  <si>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</si>
  <si>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</si>
  <si>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</si>
  <si>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</si>
  <si>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</si>
  <si>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</si>
  <si>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</si>
  <si>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</si>
  <si>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</si>
  <si>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</si>
  <si>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</si>
  <si>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</si>
  <si>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</si>
  <si>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</si>
  <si>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</si>
  <si>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</si>
  <si>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</si>
  <si>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</si>
  <si>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</si>
  <si>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</si>
  <si>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</si>
  <si>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</si>
  <si>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</si>
  <si>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</si>
  <si>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</si>
  <si>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</si>
  <si>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</si>
  <si>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</si>
  <si>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</si>
  <si>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</si>
  <si>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</si>
  <si>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</si>
  <si>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</si>
  <si>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</si>
  <si>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</si>
  <si>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</si>
  <si>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</si>
  <si>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</si>
  <si>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</si>
  <si>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</si>
  <si>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</si>
  <si>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</si>
  <si>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</si>
  <si>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</si>
  <si>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</si>
  <si>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</si>
  <si>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</si>
  <si>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</si>
  <si>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</si>
  <si>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</si>
  <si>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</si>
  <si>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</si>
  <si>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</si>
  <si>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</si>
  <si>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</si>
  <si>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</si>
  <si>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</si>
  <si>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</si>
  <si>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</si>
  <si>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</si>
  <si>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</si>
  <si>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</si>
  <si>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</si>
  <si>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</si>
  <si>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</si>
  <si>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</si>
  <si>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</si>
  <si>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</si>
  <si>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</si>
  <si>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</si>
  <si>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</si>
  <si>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</si>
  <si>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</si>
  <si>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</si>
  <si>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</si>
  <si>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</si>
  <si>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</si>
  <si>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</si>
  <si>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</si>
  <si>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</si>
  <si>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</si>
  <si>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</si>
  <si>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</si>
  <si>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</si>
  <si>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</si>
  <si>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</si>
  <si>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</si>
  <si>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</si>
  <si>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</si>
  <si>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</si>
  <si>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</si>
  <si>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</si>
  <si>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</si>
  <si>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</si>
  <si>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</si>
  <si>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</si>
  <si>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</si>
  <si>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</si>
  <si>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</si>
  <si>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</si>
  <si>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</si>
  <si>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</si>
  <si>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</si>
  <si>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</si>
  <si>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</si>
  <si>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</si>
  <si>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</si>
  <si>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</si>
  <si>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</si>
  <si>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</si>
  <si>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</si>
  <si>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</si>
  <si>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</si>
  <si>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</si>
  <si>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</si>
  <si>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</si>
  <si>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</si>
  <si>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</si>
  <si>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</si>
  <si>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</si>
  <si>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</si>
  <si>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</si>
  <si>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</si>
  <si>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</si>
  <si>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</si>
  <si>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</si>
  <si>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</si>
  <si>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</si>
  <si>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</si>
  <si>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</si>
  <si>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</si>
  <si>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</si>
  <si>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</si>
  <si>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</si>
  <si>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</si>
  <si>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</si>
  <si>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</si>
  <si>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</si>
  <si>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</si>
  <si>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</si>
  <si>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</si>
  <si>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</si>
  <si>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</si>
  <si>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</si>
  <si>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</si>
  <si>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</si>
  <si>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</si>
  <si>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</si>
  <si>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</si>
  <si>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</si>
  <si>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</si>
  <si>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</si>
  <si>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</si>
  <si>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</si>
  <si>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</si>
  <si>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</si>
  <si>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</si>
  <si>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</si>
  <si>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</si>
  <si>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</si>
  <si>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</si>
  <si>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</si>
  <si>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</si>
  <si>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</si>
  <si>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</si>
  <si>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</si>
  <si>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</si>
  <si>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</si>
  <si>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</si>
  <si>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</si>
  <si>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</si>
  <si>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</si>
  <si>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</si>
  <si>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</si>
  <si>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</si>
  <si>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</si>
  <si>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</si>
  <si>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</si>
  <si>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</si>
  <si>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</si>
  <si>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</si>
  <si>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</si>
  <si>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</si>
  <si>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</si>
  <si>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</si>
  <si>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</si>
  <si>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</si>
  <si>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</si>
  <si>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</si>
  <si>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</si>
  <si>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</si>
  <si>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</si>
  <si>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</si>
  <si>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</si>
  <si>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</si>
  <si>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</si>
  <si>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</si>
  <si>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</si>
  <si>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</si>
  <si>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</si>
  <si>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</si>
  <si>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</si>
  <si>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</si>
  <si>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</si>
  <si>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</si>
  <si>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</si>
  <si>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</si>
  <si>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</si>
  <si>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</si>
  <si>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</si>
  <si>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</si>
  <si>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</si>
  <si>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</si>
  <si>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</si>
  <si>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</si>
  <si>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</si>
  <si>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</si>
  <si>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</si>
  <si>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</si>
  <si>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</si>
  <si>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</si>
  <si>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</si>
  <si>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</si>
  <si>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</si>
  <si>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</si>
  <si>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</si>
  <si>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</si>
  <si>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</si>
  <si>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</si>
  <si>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</si>
  <si>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</si>
  <si>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</si>
  <si>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</si>
  <si>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</si>
  <si>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</si>
  <si>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</si>
  <si>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</si>
  <si>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</si>
  <si>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</si>
  <si>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</si>
  <si>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</si>
  <si>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</si>
  <si>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</si>
  <si>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</si>
  <si>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</si>
  <si>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</si>
  <si>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</si>
  <si>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</si>
  <si>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</si>
  <si>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</si>
  <si>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</si>
  <si>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</si>
  <si>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</si>
  <si>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</si>
  <si>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</si>
  <si>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</si>
  <si>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</si>
  <si>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</si>
  <si>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</si>
  <si>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</si>
  <si>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</si>
  <si>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</si>
  <si>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</si>
  <si>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</si>
  <si>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</si>
  <si>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</si>
  <si>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</si>
  <si>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</si>
  <si>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</si>
  <si>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</si>
  <si>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</si>
  <si>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</si>
  <si>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</si>
  <si>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</si>
  <si>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</si>
  <si>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</si>
  <si>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</si>
  <si>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</si>
  <si>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</si>
  <si>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</si>
  <si>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</si>
  <si>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</si>
  <si>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</si>
  <si>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</si>
  <si>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</si>
  <si>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</si>
  <si>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</si>
  <si>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</si>
  <si>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</si>
  <si>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</si>
  <si>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</si>
  <si>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</si>
  <si>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</si>
  <si>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</si>
  <si>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</si>
  <si>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</si>
  <si>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</si>
  <si>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</si>
  <si>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</si>
  <si>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</si>
  <si>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</si>
  <si>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</si>
  <si>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</si>
  <si>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</si>
  <si>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</si>
  <si>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</si>
  <si>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</si>
  <si>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</si>
  <si>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</si>
  <si>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</si>
  <si>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</si>
  <si>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</si>
  <si>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</si>
  <si>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</si>
  <si>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</si>
  <si>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</si>
  <si>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</si>
  <si>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</si>
  <si>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</si>
  <si>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</si>
  <si>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</si>
  <si>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</si>
  <si>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</si>
  <si>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</si>
  <si>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</si>
  <si>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</si>
  <si>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</si>
  <si>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</si>
  <si>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</si>
  <si>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</si>
  <si>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</si>
  <si>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</si>
  <si>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</si>
  <si>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</si>
  <si>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</si>
  <si>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</si>
  <si>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</si>
  <si>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</si>
  <si>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</si>
  <si>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</si>
  <si>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</si>
  <si>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</si>
  <si>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</si>
  <si>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</si>
  <si>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</si>
  <si>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</si>
  <si>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</si>
  <si>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</si>
  <si>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</si>
  <si>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</si>
  <si>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</si>
  <si>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</si>
  <si>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</si>
  <si>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</si>
  <si>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</si>
  <si>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</si>
  <si>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</si>
  <si>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</si>
  <si>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</si>
  <si>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</si>
  <si>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</si>
  <si>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</si>
  <si>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</si>
  <si>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</si>
  <si>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</si>
  <si>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</si>
  <si>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</si>
  <si>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</si>
  <si>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</si>
  <si>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</si>
  <si>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</si>
  <si>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</si>
  <si>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</si>
  <si>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</si>
  <si>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</si>
  <si>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</si>
  <si>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</si>
  <si>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</si>
  <si>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</si>
  <si>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</si>
  <si>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</si>
  <si>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</si>
  <si>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</si>
  <si>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</si>
  <si>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</si>
  <si>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</si>
  <si>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</si>
  <si>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</si>
  <si>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</si>
  <si>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</si>
  <si>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</si>
  <si>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</si>
  <si>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</si>
  <si>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</si>
  <si>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</si>
  <si>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</si>
  <si>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</si>
  <si>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</si>
  <si>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</si>
  <si>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</si>
  <si>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</si>
  <si>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</si>
  <si>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</si>
  <si>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</si>
  <si>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</si>
  <si>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</si>
  <si>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</si>
  <si>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</si>
  <si>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</si>
  <si>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</si>
  <si>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</si>
  <si>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</si>
  <si>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</si>
  <si>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</si>
  <si>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</si>
  <si>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</si>
  <si>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</si>
  <si>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</si>
  <si>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</si>
  <si>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</si>
  <si>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</si>
  <si>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</si>
  <si>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</si>
  <si>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</si>
  <si>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</si>
  <si>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</si>
  <si>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</si>
  <si>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</si>
  <si>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</si>
  <si>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</si>
  <si>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</si>
  <si>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</si>
  <si>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</si>
  <si>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</si>
  <si>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</si>
  <si>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</si>
  <si>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</si>
  <si>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</si>
  <si>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</si>
  <si>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</si>
  <si>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</si>
  <si>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</si>
  <si>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</si>
  <si>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</si>
  <si>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</si>
  <si>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</si>
  <si>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</si>
  <si>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</si>
  <si>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</si>
  <si>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</si>
  <si>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</si>
  <si>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</si>
  <si>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</si>
  <si>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</si>
  <si>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</si>
  <si>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</si>
  <si>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</si>
  <si>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</si>
  <si>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</si>
  <si>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</si>
  <si>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</si>
  <si>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</si>
  <si>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</si>
  <si>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</si>
  <si>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</si>
  <si>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</si>
  <si>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</si>
  <si>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</si>
  <si>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</si>
  <si>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</si>
  <si>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</si>
  <si>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</si>
  <si>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</si>
  <si>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</si>
  <si>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</si>
  <si>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</si>
  <si>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</si>
  <si>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</si>
  <si>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</si>
  <si>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</si>
  <si>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</si>
  <si>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</si>
  <si>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</si>
  <si>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</si>
  <si>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</si>
  <si>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</si>
  <si>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</si>
  <si>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</si>
  <si>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</si>
  <si>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</si>
  <si>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</si>
  <si>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</si>
  <si>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</si>
  <si>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</si>
  <si>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</si>
  <si>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</si>
  <si>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</si>
  <si>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</si>
  <si>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</si>
  <si>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</si>
  <si>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</si>
  <si>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</si>
  <si>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</si>
  <si>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</si>
  <si>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</si>
  <si>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</si>
  <si>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</si>
  <si>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</si>
  <si>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</si>
  <si>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</si>
  <si>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</si>
  <si>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</si>
  <si>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</si>
  <si>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</si>
  <si>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</si>
  <si>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</si>
  <si>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</si>
  <si>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</si>
  <si>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</si>
  <si>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</si>
  <si>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</si>
  <si>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</si>
  <si>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</si>
  <si>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</si>
  <si>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</si>
  <si>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</si>
  <si>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</si>
  <si>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</si>
  <si>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</si>
  <si>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</si>
  <si>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</si>
  <si>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</si>
  <si>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</si>
  <si>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</si>
  <si>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</si>
  <si>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</si>
  <si>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</si>
  <si>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</si>
  <si>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</si>
  <si>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</si>
  <si>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</si>
  <si>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</si>
  <si>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</si>
  <si>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</si>
  <si>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</si>
  <si>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</si>
  <si>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</si>
  <si>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</si>
  <si>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</si>
  <si>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</si>
  <si>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</si>
  <si>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</si>
  <si>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</si>
  <si>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</si>
  <si>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</si>
  <si>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</si>
  <si>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</si>
  <si>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</si>
  <si>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</si>
  <si>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</si>
  <si>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</si>
  <si>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</si>
  <si>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</si>
  <si>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</si>
  <si>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</si>
  <si>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</si>
  <si>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</si>
  <si>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</si>
  <si>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</si>
  <si>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</si>
  <si>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</si>
  <si>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</si>
  <si>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</si>
  <si>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</si>
  <si>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</si>
  <si>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</si>
  <si>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</si>
  <si>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</si>
  <si>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</si>
  <si>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</si>
  <si>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</si>
  <si>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</si>
  <si>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</si>
  <si>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</si>
  <si>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</si>
  <si>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</si>
  <si>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</si>
  <si>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</si>
  <si>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</si>
  <si>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</si>
  <si>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</si>
  <si>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</si>
  <si>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</si>
  <si>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</si>
  <si>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</si>
  <si>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</si>
  <si>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</si>
  <si>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</si>
  <si>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</si>
  <si>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</si>
  <si>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</si>
  <si>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</si>
  <si>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</si>
  <si>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</si>
  <si>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</si>
  <si>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</si>
  <si>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</si>
  <si>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</si>
  <si>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</si>
  <si>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</si>
  <si>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</si>
  <si>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</si>
  <si>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</si>
  <si>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</si>
  <si>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</si>
  <si>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</si>
  <si>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</si>
  <si>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</si>
  <si>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</si>
  <si>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</si>
  <si>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</si>
  <si>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</si>
  <si>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</si>
  <si>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</si>
  <si>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</si>
  <si>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</si>
  <si>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</si>
  <si>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</si>
  <si>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</si>
  <si>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</si>
  <si>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</si>
  <si>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</si>
  <si>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</si>
  <si>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</si>
  <si>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</si>
  <si>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</si>
  <si>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</si>
  <si>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</si>
  <si>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</si>
  <si>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</si>
  <si>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</si>
  <si>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</si>
  <si>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</si>
  <si>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</si>
  <si>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</si>
  <si>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</si>
  <si>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</si>
  <si>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</si>
  <si>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</si>
  <si>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</si>
  <si>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</si>
  <si>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</si>
  <si>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</si>
  <si>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</si>
  <si>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</si>
  <si>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</si>
  <si>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</si>
  <si>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</si>
  <si>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</si>
  <si>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</si>
  <si>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</si>
  <si>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</si>
  <si>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</si>
  <si>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</si>
  <si>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</si>
  <si>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</si>
  <si>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</si>
  <si>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</si>
  <si>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</si>
  <si>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</si>
  <si>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</si>
  <si>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</si>
  <si>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</si>
  <si>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</si>
  <si>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</si>
  <si>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</si>
  <si>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</si>
  <si>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</si>
  <si>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</si>
  <si>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</si>
  <si>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</si>
  <si>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</si>
  <si>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</si>
  <si>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</si>
  <si>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</si>
  <si>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</si>
  <si>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</si>
  <si>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</si>
  <si>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</si>
  <si>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</si>
  <si>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</si>
  <si>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</si>
  <si>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</si>
  <si>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</si>
  <si>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</si>
  <si>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</si>
  <si>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</si>
  <si>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</si>
  <si>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</si>
  <si>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</si>
  <si>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</si>
  <si>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</si>
  <si>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</si>
  <si>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</si>
  <si>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</si>
  <si>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</si>
  <si>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</si>
  <si>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</si>
  <si>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</si>
  <si>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</si>
  <si>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</si>
  <si>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</si>
  <si>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</si>
  <si>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</si>
  <si>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</si>
  <si>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</si>
  <si>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</si>
  <si>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</si>
  <si>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</si>
  <si>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</si>
  <si>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</si>
  <si>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</si>
  <si>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</si>
  <si>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</si>
  <si>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</si>
  <si>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</si>
  <si>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</si>
  <si>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</si>
  <si>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</si>
  <si>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</si>
  <si>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</si>
  <si>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</si>
  <si>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</si>
  <si>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</si>
  <si>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</si>
  <si>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</si>
  <si>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</si>
  <si>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</si>
  <si>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</si>
  <si>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</si>
  <si>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</si>
  <si>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</si>
  <si>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</si>
  <si>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</si>
  <si>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</si>
  <si>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</si>
  <si>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</si>
  <si>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</si>
  <si>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</si>
  <si>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</si>
  <si>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</si>
  <si>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</si>
  <si>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</si>
  <si>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</si>
  <si>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</si>
  <si>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</si>
  <si>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</si>
  <si>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</si>
  <si>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</si>
  <si>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</si>
  <si>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</si>
  <si>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</si>
  <si>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</si>
  <si>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</si>
  <si>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</si>
  <si>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</si>
  <si>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</si>
  <si>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</si>
  <si>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</si>
  <si>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</si>
  <si>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</si>
  <si>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</si>
  <si>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</si>
  <si>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</si>
  <si>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</si>
  <si>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</si>
  <si>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</si>
  <si>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</si>
  <si>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</si>
  <si>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</si>
  <si>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</si>
  <si>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</si>
  <si>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</si>
  <si>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</si>
  <si>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</si>
  <si>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</si>
  <si>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</si>
  <si>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</si>
  <si>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</si>
  <si>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</si>
  <si>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</si>
  <si>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</si>
  <si>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</si>
  <si>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</si>
  <si>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</si>
  <si>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</si>
  <si>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</si>
  <si>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</si>
  <si>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</si>
  <si>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</si>
  <si>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</si>
  <si>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</si>
  <si>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</si>
  <si>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</si>
  <si>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</si>
  <si>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</si>
  <si>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</si>
  <si>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</si>
  <si>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</si>
  <si>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</si>
  <si>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</si>
  <si>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</si>
  <si>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</si>
  <si>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</si>
  <si>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</si>
  <si>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</si>
  <si>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</si>
  <si>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</si>
  <si>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</si>
  <si>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</si>
  <si>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</si>
  <si>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</si>
  <si>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</si>
  <si>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</si>
  <si>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</si>
  <si>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</si>
  <si>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</si>
  <si>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</si>
  <si>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</si>
  <si>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</si>
  <si>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</si>
  <si>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</si>
  <si>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</si>
  <si>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</si>
  <si>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</si>
  <si>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</si>
  <si>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</si>
  <si>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</si>
  <si>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</si>
  <si>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</si>
  <si>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</si>
  <si>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</si>
  <si>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</si>
  <si>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</si>
  <si>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</si>
  <si>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</si>
  <si>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</si>
  <si>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</si>
  <si>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</si>
  <si>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</si>
  <si>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</si>
  <si>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</si>
  <si>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</si>
  <si>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</si>
  <si>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</si>
  <si>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</si>
  <si>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</si>
  <si>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</si>
  <si>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</si>
  <si>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</si>
  <si>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</si>
  <si>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</si>
  <si>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</si>
  <si>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</si>
  <si>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</si>
  <si>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</si>
  <si>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</si>
  <si>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</si>
  <si>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</si>
  <si>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</si>
  <si>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</si>
  <si>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</si>
  <si>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</si>
  <si>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</si>
  <si>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</si>
  <si>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</si>
  <si>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</si>
  <si>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</si>
  <si>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</si>
  <si>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</si>
  <si>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</si>
  <si>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</si>
  <si>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</si>
  <si>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</si>
  <si>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</si>
  <si>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</si>
  <si>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</si>
  <si>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</si>
  <si>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</si>
  <si>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</si>
  <si>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</si>
  <si>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</si>
  <si>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</si>
  <si>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</si>
  <si>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</si>
  <si>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</si>
  <si>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</si>
  <si>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</si>
  <si>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</si>
  <si>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</si>
  <si>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</si>
  <si>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</si>
  <si>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</si>
  <si>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</si>
  <si>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</si>
  <si>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</si>
  <si>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</si>
  <si>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</si>
  <si>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</si>
  <si>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</si>
  <si>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</si>
  <si>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</si>
  <si>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</si>
  <si>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</si>
  <si>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</si>
  <si>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</si>
  <si>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</si>
  <si>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</si>
  <si>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</si>
  <si>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</si>
  <si>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</si>
  <si>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</si>
  <si>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</si>
  <si>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</si>
  <si>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</si>
  <si>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</si>
  <si>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</si>
  <si>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</si>
  <si>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</si>
  <si>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</si>
  <si>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</si>
  <si>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</si>
  <si>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</si>
  <si>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</si>
  <si>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</si>
  <si>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</si>
  <si>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</si>
  <si>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</si>
  <si>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</si>
  <si>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</si>
  <si>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</si>
  <si>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</si>
  <si>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</si>
  <si>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</si>
  <si>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</si>
  <si>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</si>
  <si>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</si>
  <si>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</si>
  <si>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</si>
  <si>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</si>
  <si>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</si>
  <si>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</si>
  <si>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</si>
  <si>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</si>
  <si>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</si>
  <si>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</si>
  <si>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</si>
  <si>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</si>
  <si>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</si>
  <si>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</si>
  <si>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</si>
  <si>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</si>
  <si>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</si>
  <si>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</si>
  <si>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</si>
  <si>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</si>
  <si>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</si>
  <si>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</si>
  <si>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</si>
  <si>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</si>
  <si>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</si>
  <si>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</si>
  <si>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</si>
  <si>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</si>
  <si>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</si>
  <si>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</si>
  <si>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</si>
  <si>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</si>
  <si>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</si>
  <si>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</si>
  <si>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</si>
  <si>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</si>
  <si>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</si>
  <si>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</si>
  <si>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</si>
  <si>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</si>
  <si>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</si>
  <si>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</si>
  <si>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</si>
  <si>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</si>
  <si>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</si>
  <si>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</si>
  <si>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</si>
  <si>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</si>
  <si>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</si>
  <si>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</si>
  <si>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</si>
  <si>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</si>
  <si>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</si>
  <si>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</si>
  <si>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</si>
  <si>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</si>
  <si>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</si>
  <si>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</si>
  <si>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</si>
  <si>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</si>
  <si>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</si>
  <si>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</si>
  <si>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</si>
  <si>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</si>
  <si>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</si>
  <si>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</si>
  <si>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</si>
  <si>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</si>
  <si>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</si>
  <si>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</si>
  <si>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</si>
  <si>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</si>
  <si>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</si>
  <si>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</si>
  <si>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</si>
  <si>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</si>
  <si>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</si>
  <si>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</si>
  <si>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</si>
  <si>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</si>
  <si>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</si>
  <si>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</si>
  <si>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</si>
  <si>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</si>
  <si>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</si>
  <si>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</si>
  <si>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</si>
  <si>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</si>
  <si>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</si>
  <si>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</si>
  <si>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</si>
  <si>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</si>
  <si>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</si>
  <si>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</si>
  <si>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</si>
  <si>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</si>
  <si>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</si>
  <si>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</si>
  <si>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</si>
  <si>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</si>
  <si>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</si>
  <si>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</si>
  <si>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</si>
  <si>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</si>
  <si>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</si>
  <si>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</si>
  <si>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</si>
  <si>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</si>
  <si>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</si>
  <si>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</si>
  <si>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</si>
  <si>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</si>
  <si>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</si>
  <si>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</si>
  <si>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</si>
  <si>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</si>
  <si>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</si>
  <si>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</si>
  <si>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</si>
  <si>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</si>
  <si>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</si>
  <si>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</si>
  <si>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</si>
  <si>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</si>
  <si>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</si>
  <si>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</si>
  <si>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</si>
  <si>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</si>
  <si>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</si>
  <si>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</si>
  <si>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</si>
  <si>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</si>
  <si>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</si>
  <si>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</si>
  <si>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</si>
  <si>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</si>
  <si>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</si>
  <si>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</si>
  <si>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</si>
  <si>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</si>
  <si>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</si>
  <si>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</si>
  <si>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</si>
  <si>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</si>
  <si>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</si>
  <si>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</si>
  <si>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</si>
  <si>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</si>
  <si>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</si>
  <si>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</si>
  <si>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</si>
  <si>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</si>
  <si>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</si>
  <si>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</si>
  <si>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</si>
  <si>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</si>
  <si>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</si>
  <si>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</si>
  <si>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</si>
  <si>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</si>
  <si>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</si>
  <si>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</si>
  <si>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</si>
  <si>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</si>
  <si>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</si>
  <si>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</si>
  <si>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</si>
  <si>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</si>
  <si>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</si>
  <si>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</si>
  <si>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</si>
  <si>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</si>
  <si>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</si>
  <si>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</si>
  <si>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</si>
  <si>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</si>
  <si>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</si>
  <si>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</si>
  <si>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</si>
  <si>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</si>
  <si>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</si>
  <si>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</si>
  <si>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</si>
  <si>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</si>
  <si>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</si>
  <si>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</si>
  <si>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</si>
  <si>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</si>
  <si>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</si>
  <si>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</si>
  <si>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</si>
  <si>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</si>
  <si>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</si>
  <si>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</si>
  <si>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</si>
  <si>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</si>
  <si>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</si>
  <si>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</si>
  <si>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</si>
  <si>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</si>
  <si>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</si>
  <si>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</si>
  <si>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</si>
  <si>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</si>
  <si>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</si>
  <si>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</si>
  <si>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</si>
  <si>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</si>
  <si>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</si>
  <si>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</si>
  <si>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</si>
  <si>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</si>
  <si>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</si>
  <si>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</si>
  <si>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</si>
  <si>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</si>
  <si>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</si>
  <si>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</si>
  <si>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</si>
  <si>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</si>
  <si>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</si>
  <si>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</si>
  <si>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</si>
  <si>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</si>
  <si>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</si>
  <si>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</si>
  <si>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</si>
  <si>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</si>
  <si>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</si>
  <si>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</si>
  <si>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</si>
  <si>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</si>
  <si>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</si>
  <si>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</si>
  <si>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</si>
  <si>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</si>
  <si>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</si>
  <si>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</si>
  <si>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</si>
  <si>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</si>
  <si>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</si>
  <si>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</si>
  <si>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</si>
  <si>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</si>
  <si>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</si>
  <si>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</si>
  <si>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</si>
  <si>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</si>
  <si>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</si>
  <si>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</si>
  <si>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</si>
  <si>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</si>
  <si>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</si>
  <si>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</si>
  <si>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</si>
  <si>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</si>
  <si>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</si>
  <si>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</si>
  <si>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</si>
  <si>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</si>
  <si>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</si>
  <si>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</si>
  <si>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</si>
  <si>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</si>
  <si>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</si>
  <si>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</si>
  <si>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</si>
  <si>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</si>
  <si>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</si>
  <si>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</si>
  <si>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</si>
  <si>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</si>
  <si>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</si>
  <si>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</si>
  <si>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</si>
  <si>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</si>
  <si>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</si>
  <si>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</si>
  <si>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</si>
  <si>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</si>
  <si>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</si>
  <si>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</si>
  <si>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</si>
  <si>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</si>
  <si>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</si>
  <si>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</si>
  <si>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</si>
  <si>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</si>
  <si>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</si>
  <si>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</si>
  <si>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</si>
  <si>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</si>
  <si>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</si>
  <si>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</si>
  <si>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</si>
  <si>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</si>
  <si>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</si>
  <si>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</si>
  <si>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</si>
  <si>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</si>
  <si>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</si>
  <si>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</si>
  <si>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</si>
  <si>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</si>
  <si>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</si>
  <si>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</si>
  <si>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</si>
  <si>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</si>
  <si>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</si>
  <si>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</si>
  <si>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</si>
  <si>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</si>
  <si>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</si>
  <si>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</si>
  <si>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</si>
  <si>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</si>
  <si>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</si>
  <si>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</si>
  <si>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</si>
  <si>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</si>
  <si>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</si>
  <si>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</si>
  <si>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</si>
  <si>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</si>
  <si>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</si>
  <si>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</si>
  <si>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</si>
  <si>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</si>
  <si>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</si>
  <si>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</si>
  <si>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</si>
  <si>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</si>
  <si>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</si>
  <si>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</si>
  <si>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</si>
  <si>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</si>
  <si>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</si>
  <si>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</si>
  <si>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</si>
  <si>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</si>
  <si>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</si>
  <si>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</si>
  <si>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</si>
  <si>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</si>
  <si>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</si>
  <si>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</si>
  <si>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</si>
  <si>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</si>
  <si>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</si>
  <si>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</si>
  <si>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</si>
  <si>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</si>
  <si>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</si>
  <si>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</si>
  <si>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</si>
  <si>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</si>
  <si>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</si>
  <si>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</si>
  <si>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</si>
  <si>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</si>
  <si>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</si>
  <si>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</si>
  <si>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</si>
  <si>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</si>
  <si>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</si>
  <si>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</si>
  <si>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</si>
  <si>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</si>
  <si>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</si>
  <si>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</si>
  <si>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</si>
  <si>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</si>
  <si>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</si>
  <si>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</si>
  <si>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</si>
  <si>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</si>
  <si>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</si>
  <si>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</si>
  <si>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</si>
  <si>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</si>
  <si>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</si>
  <si>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</si>
  <si>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</si>
  <si>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</si>
  <si>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</si>
  <si>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</si>
  <si>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</si>
  <si>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</si>
  <si>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</si>
  <si>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</si>
  <si>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</si>
  <si>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</si>
  <si>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</si>
  <si>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</si>
  <si>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</si>
  <si>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</si>
  <si>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</si>
  <si>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</si>
  <si>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</si>
  <si>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</si>
  <si>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</si>
  <si>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</si>
  <si>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</si>
  <si>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</si>
  <si>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</si>
  <si>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</si>
  <si>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</si>
  <si>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</si>
  <si>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</si>
  <si>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</si>
  <si>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</si>
  <si>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</si>
  <si>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</si>
  <si>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</si>
  <si>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</si>
  <si>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</si>
  <si>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</si>
  <si>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</si>
  <si>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</si>
  <si>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</si>
  <si>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</si>
  <si>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</si>
  <si>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</si>
  <si>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</si>
  <si>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</si>
  <si>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</si>
  <si>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</si>
  <si>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</si>
  <si>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</si>
  <si>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</si>
  <si>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</si>
  <si>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</si>
  <si>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</si>
  <si>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</si>
  <si>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</si>
  <si>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</si>
  <si>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</si>
  <si>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</si>
  <si>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</si>
  <si>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</si>
  <si>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</si>
  <si>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</si>
  <si>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</si>
  <si>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</si>
  <si>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</si>
  <si>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</si>
  <si>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</si>
  <si>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</si>
  <si>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</si>
  <si>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</si>
  <si>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</si>
  <si>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</si>
  <si>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</si>
  <si>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</si>
  <si>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</si>
  <si>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</si>
  <si>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</si>
  <si>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</si>
  <si>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</si>
  <si>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</si>
  <si>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</si>
  <si>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</si>
  <si>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</si>
  <si>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</si>
  <si>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</si>
  <si>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</si>
  <si>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</si>
  <si>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</si>
  <si>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</si>
  <si>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</si>
  <si>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</si>
  <si>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</si>
  <si>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</si>
  <si>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</si>
  <si>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</si>
  <si>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</si>
  <si>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</si>
  <si>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</si>
  <si>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</si>
  <si>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</si>
  <si>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</si>
  <si>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</si>
  <si>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</si>
  <si>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</si>
  <si>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</si>
  <si>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</si>
  <si>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</si>
  <si>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</si>
  <si>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</si>
  <si>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</si>
  <si>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</si>
  <si>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</si>
  <si>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</si>
  <si>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</si>
  <si>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</si>
  <si>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</si>
  <si>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</si>
  <si>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</si>
  <si>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</si>
  <si>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</si>
  <si>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</si>
  <si>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</si>
  <si>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</si>
  <si>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</si>
  <si>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</si>
  <si>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</si>
  <si>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</si>
  <si>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</si>
  <si>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</si>
  <si>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</si>
  <si>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</si>
  <si>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</si>
  <si>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</si>
  <si>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</si>
  <si>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</si>
  <si>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</si>
  <si>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</si>
  <si>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</si>
  <si>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</si>
  <si>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</si>
  <si>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</si>
  <si>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</si>
  <si>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</si>
  <si>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</si>
  <si>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</si>
  <si>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</si>
  <si>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</si>
  <si>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</si>
  <si>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</si>
  <si>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</si>
  <si>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</si>
  <si>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</si>
  <si>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</si>
  <si>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</si>
  <si>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</si>
  <si>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</si>
  <si>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</si>
  <si>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</si>
  <si>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</si>
  <si>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</si>
  <si>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</si>
  <si>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</si>
  <si>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</si>
  <si>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</si>
  <si>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</si>
  <si>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</si>
  <si>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</si>
  <si>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</si>
  <si>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</si>
  <si>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</si>
  <si>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</si>
  <si>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</si>
  <si>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</si>
  <si>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</si>
  <si>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</si>
  <si>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</si>
  <si>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</si>
  <si>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</si>
  <si>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</si>
  <si>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</si>
  <si>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</si>
  <si>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</si>
  <si>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</si>
  <si>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</si>
  <si>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</si>
  <si>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</si>
  <si>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</si>
  <si>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</si>
  <si>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</si>
  <si>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</si>
  <si>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</si>
  <si>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</si>
  <si>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</si>
  <si>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</si>
  <si>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</si>
  <si>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</si>
  <si>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</si>
  <si>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</si>
  <si>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</si>
  <si>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</si>
  <si>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</si>
  <si>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</si>
  <si>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</si>
  <si>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</si>
  <si>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</si>
  <si>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</si>
  <si>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</si>
  <si>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</si>
  <si>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</si>
  <si>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</si>
  <si>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</si>
  <si>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</si>
  <si>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</si>
  <si>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</si>
  <si>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</si>
  <si>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</si>
  <si>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</si>
  <si>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</si>
  <si>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</si>
  <si>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</si>
  <si>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</si>
  <si>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</si>
  <si>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</si>
  <si>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</si>
  <si>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</si>
  <si>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</si>
  <si>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</si>
  <si>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</si>
  <si>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</si>
  <si>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</si>
  <si>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</si>
  <si>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</si>
  <si>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</si>
  <si>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</si>
  <si>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</si>
  <si>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</si>
  <si>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</si>
  <si>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</si>
  <si>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</si>
  <si>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</si>
  <si>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</si>
  <si>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</si>
  <si>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</si>
  <si>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</si>
  <si>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</si>
  <si>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</si>
  <si>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</si>
  <si>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</si>
  <si>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</si>
  <si>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</si>
  <si>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</si>
  <si>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</si>
  <si>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</si>
  <si>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</si>
  <si>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</si>
  <si>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</si>
  <si>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</si>
  <si>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</si>
  <si>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</si>
  <si>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</si>
  <si>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</si>
  <si>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</si>
  <si>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</si>
  <si>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</si>
  <si>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</si>
  <si>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</si>
  <si>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</si>
  <si>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</si>
  <si>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</si>
  <si>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</si>
  <si>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</si>
  <si>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</si>
  <si>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</si>
  <si>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</si>
  <si>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</si>
  <si>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</si>
  <si>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</si>
  <si>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</si>
  <si>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</si>
  <si>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</si>
  <si>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</si>
  <si>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</si>
  <si>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</si>
  <si>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</si>
  <si>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</si>
  <si>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</si>
  <si>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</si>
  <si>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</si>
  <si>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</si>
  <si>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</si>
  <si>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</si>
  <si>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</si>
  <si>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</si>
  <si>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</si>
  <si>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</si>
  <si>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</si>
  <si>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</si>
  <si>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</si>
  <si>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</si>
  <si>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</si>
  <si>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</si>
  <si>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</si>
  <si>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</si>
  <si>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</si>
  <si>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</si>
  <si>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</si>
  <si>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</si>
  <si>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</si>
  <si>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</si>
  <si>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</si>
  <si>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</si>
  <si>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</si>
  <si>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</si>
  <si>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</si>
  <si>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</si>
  <si>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</si>
  <si>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</si>
  <si>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</si>
  <si>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</si>
  <si>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</si>
  <si>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</si>
  <si>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</si>
  <si>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</si>
  <si>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</si>
  <si>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</si>
  <si>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</si>
  <si>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</si>
  <si>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</si>
  <si>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</si>
  <si>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</si>
  <si>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</si>
  <si>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</si>
  <si>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</si>
  <si>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</si>
  <si>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</si>
  <si>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</si>
  <si>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</si>
  <si>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</si>
  <si>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</si>
  <si>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</si>
  <si>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</si>
  <si>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</si>
  <si>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</si>
  <si>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</si>
  <si>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</si>
  <si>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</si>
  <si>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</si>
  <si>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</si>
  <si>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</si>
  <si>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</si>
  <si>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</si>
  <si>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</si>
  <si>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</si>
  <si>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</si>
  <si>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</si>
  <si>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</si>
  <si>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</si>
  <si>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</si>
  <si>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</si>
  <si>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</si>
  <si>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</si>
  <si>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</si>
  <si>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</si>
  <si>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</si>
  <si>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</si>
  <si>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</si>
  <si>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</si>
  <si>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</si>
  <si>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</si>
  <si>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</si>
  <si>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</si>
  <si>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</si>
  <si>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</si>
  <si>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</si>
  <si>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</si>
  <si>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</si>
  <si>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</si>
  <si>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</si>
  <si>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</si>
  <si>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</si>
  <si>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</si>
  <si>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</si>
  <si>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</si>
  <si>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</si>
  <si>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</si>
  <si>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</si>
  <si>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</si>
  <si>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</si>
  <si>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</si>
  <si>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</si>
  <si>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</si>
  <si>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</si>
  <si>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</si>
  <si>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</si>
  <si>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</si>
  <si>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</si>
  <si>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</si>
  <si>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</si>
  <si>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</si>
  <si>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</si>
  <si>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</si>
  <si>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</si>
  <si>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</si>
  <si>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</si>
  <si>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</si>
  <si>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</si>
  <si>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</si>
  <si>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</si>
  <si>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</si>
  <si>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</si>
  <si>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</si>
  <si>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</si>
  <si>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</si>
  <si>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</si>
  <si>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</si>
  <si>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</si>
  <si>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</si>
  <si>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</si>
  <si>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</si>
  <si>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</si>
  <si>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</si>
  <si>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</si>
  <si>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</si>
  <si>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</si>
  <si>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</si>
  <si>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</si>
  <si>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</si>
  <si>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</si>
  <si>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</si>
  <si>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</si>
  <si>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</si>
  <si>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</si>
  <si>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</si>
  <si>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</si>
  <si>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</si>
  <si>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</si>
  <si>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</si>
  <si>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</si>
  <si>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</si>
  <si>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</si>
  <si>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</si>
  <si>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</si>
  <si>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</si>
  <si>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</si>
  <si>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</si>
  <si>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</si>
  <si>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</si>
  <si>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</si>
  <si>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</si>
  <si>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</si>
  <si>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</si>
  <si>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</si>
  <si>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</si>
  <si>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</si>
  <si>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</si>
  <si>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</si>
  <si>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</si>
  <si>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</si>
  <si>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</si>
  <si>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</si>
  <si>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</si>
  <si>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</si>
  <si>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</si>
  <si>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</si>
  <si>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</si>
  <si>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</si>
  <si>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</si>
  <si>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</si>
  <si>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</si>
  <si>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</si>
  <si>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</si>
  <si>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</si>
  <si>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</si>
  <si>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</si>
  <si>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</si>
  <si>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</si>
  <si>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</si>
  <si>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</si>
  <si>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</si>
  <si>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</si>
  <si>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</si>
  <si>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</si>
  <si>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</si>
  <si>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</si>
  <si>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</si>
  <si>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</si>
  <si>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</si>
  <si>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</si>
  <si>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</si>
  <si>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</si>
  <si>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</si>
  <si>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</si>
  <si>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</si>
  <si>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</si>
  <si>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</si>
  <si>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</si>
  <si>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</si>
  <si>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</si>
  <si>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</si>
  <si>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</si>
  <si>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</si>
  <si>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</si>
  <si>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</si>
  <si>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</si>
  <si>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</si>
  <si>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</si>
  <si>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</si>
  <si>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</si>
  <si>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</si>
  <si>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</si>
  <si>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</si>
  <si>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</si>
  <si>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</si>
  <si>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</si>
  <si>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</si>
  <si>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</si>
  <si>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</si>
  <si>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</si>
  <si>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</si>
  <si>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</si>
  <si>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</si>
  <si>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</si>
  <si>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</si>
  <si>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</si>
  <si>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</si>
  <si>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</si>
  <si>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</si>
  <si>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</si>
  <si>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</si>
  <si>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</si>
  <si>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</si>
  <si>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</si>
  <si>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</si>
  <si>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</si>
  <si>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</si>
  <si>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</si>
  <si>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</si>
  <si>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</si>
  <si>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</si>
  <si>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</si>
  <si>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</si>
  <si>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</si>
  <si>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</si>
  <si>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</si>
  <si>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</si>
  <si>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</si>
  <si>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</si>
  <si>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</si>
  <si>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</si>
  <si>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</si>
  <si>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</si>
  <si>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</si>
  <si>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</si>
  <si>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</si>
  <si>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</si>
  <si>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</si>
  <si>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</si>
  <si>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</si>
  <si>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</si>
  <si>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</si>
  <si>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</si>
  <si>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</si>
  <si>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</si>
  <si>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</si>
  <si>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</si>
  <si>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</si>
  <si>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</si>
  <si>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</si>
  <si>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</si>
  <si>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</si>
  <si>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</si>
  <si>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</si>
  <si>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</si>
  <si>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</si>
  <si>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</si>
  <si>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</si>
  <si>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</si>
  <si>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</si>
  <si>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</si>
  <si>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</si>
  <si>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</si>
  <si>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</si>
  <si>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</si>
  <si>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</si>
  <si>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</si>
  <si>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</si>
  <si>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</si>
  <si>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</si>
  <si>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</si>
  <si>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</si>
  <si>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</si>
  <si>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</si>
  <si>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</si>
  <si>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</si>
  <si>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</si>
  <si>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</si>
  <si>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</si>
  <si>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</si>
  <si>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</si>
  <si>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</si>
  <si>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</si>
  <si>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</si>
  <si>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</si>
  <si>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</si>
  <si>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</si>
  <si>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</si>
  <si>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</si>
  <si>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</si>
  <si>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</si>
  <si>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</si>
  <si>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</si>
  <si>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</si>
  <si>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</si>
  <si>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</si>
  <si>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</si>
  <si>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</si>
  <si>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</si>
  <si>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</si>
  <si>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</si>
  <si>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</si>
  <si>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</si>
  <si>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</si>
  <si>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</si>
  <si>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</si>
  <si>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</si>
  <si>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</si>
  <si>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</si>
  <si>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</si>
  <si>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</si>
  <si>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</si>
  <si>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</si>
  <si>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</si>
  <si>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</si>
  <si>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</si>
  <si>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</si>
  <si>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</si>
  <si>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</si>
  <si>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</si>
  <si>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</si>
  <si>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</si>
  <si>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</si>
  <si>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</si>
  <si>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</si>
  <si>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</si>
  <si>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</si>
  <si>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</si>
  <si>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</si>
  <si>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</si>
  <si>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</si>
  <si>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</si>
  <si>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</si>
  <si>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</si>
  <si>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</si>
  <si>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</si>
  <si>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</si>
  <si>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</si>
  <si>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</si>
  <si>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</si>
  <si>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</si>
  <si>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</si>
  <si>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</si>
  <si>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</si>
  <si>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</si>
  <si>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</si>
  <si>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</si>
  <si>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</si>
  <si>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</si>
  <si>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</si>
  <si>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</si>
  <si>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</si>
  <si>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</si>
  <si>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</si>
  <si>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</si>
  <si>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</si>
  <si>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</si>
  <si>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</si>
  <si>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</si>
  <si>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</si>
  <si>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</si>
  <si>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</si>
  <si>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</si>
  <si>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</si>
  <si>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</si>
  <si>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</si>
  <si>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</si>
  <si>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</si>
  <si>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</si>
  <si>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</si>
  <si>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</si>
  <si>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</si>
  <si>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</si>
  <si>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</si>
  <si>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</si>
  <si>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</si>
  <si>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</si>
  <si>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</si>
  <si>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</si>
  <si>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</si>
  <si>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</si>
  <si>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</si>
  <si>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</si>
  <si>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</si>
  <si>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</si>
  <si>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</si>
  <si>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</si>
  <si>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</si>
  <si>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</si>
  <si>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</si>
  <si>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</si>
  <si>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</si>
  <si>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</si>
  <si>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</si>
  <si>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</si>
  <si>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</si>
  <si>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</si>
  <si>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</si>
  <si>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</si>
  <si>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</si>
  <si>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</si>
  <si>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</si>
  <si>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</si>
  <si>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</si>
  <si>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</si>
  <si>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</si>
  <si>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</si>
  <si>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</si>
  <si>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</si>
  <si>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</si>
  <si>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</si>
  <si>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</si>
  <si>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</si>
  <si>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</si>
  <si>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</si>
  <si>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</si>
  <si>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</si>
  <si>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</si>
  <si>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</si>
  <si>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</si>
  <si>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</si>
  <si>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</si>
  <si>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</si>
  <si>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</si>
  <si>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</si>
  <si>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</si>
  <si>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</si>
  <si>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</si>
  <si>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</si>
  <si>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</si>
  <si>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</si>
  <si>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</si>
  <si>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</si>
  <si>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</si>
  <si>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</si>
  <si>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</si>
  <si>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</si>
  <si>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</si>
  <si>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</si>
  <si>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</si>
  <si>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</si>
  <si>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</si>
  <si>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</si>
  <si>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</si>
  <si>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</si>
  <si>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</si>
  <si>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</si>
  <si>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</si>
  <si>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</si>
  <si>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</si>
  <si>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</si>
  <si>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</si>
  <si>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</si>
  <si>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</si>
  <si>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</si>
  <si>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</si>
  <si>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</si>
  <si>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</si>
  <si>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</si>
  <si>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</si>
  <si>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</si>
  <si>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</si>
  <si>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</si>
  <si>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</si>
  <si>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</si>
  <si>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</si>
  <si>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</si>
  <si>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</si>
  <si>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</si>
  <si>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</si>
  <si>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</si>
  <si>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</si>
  <si>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</si>
  <si>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</si>
  <si>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</si>
  <si>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</si>
  <si>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</si>
  <si>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</si>
  <si>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</si>
  <si>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</si>
  <si>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</si>
  <si>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</si>
  <si>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</si>
  <si>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</si>
  <si>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</si>
  <si>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</si>
  <si>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</si>
  <si>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</si>
  <si>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</si>
  <si>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</si>
  <si>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</si>
  <si>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</si>
  <si>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</si>
  <si>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</si>
  <si>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</si>
  <si>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</si>
  <si>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</si>
  <si>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</si>
  <si>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</si>
  <si>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</si>
  <si>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</si>
  <si>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</si>
  <si>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</si>
  <si>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</si>
  <si>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</si>
  <si>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</si>
  <si>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</si>
  <si>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</si>
  <si>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</si>
  <si>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</si>
  <si>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</si>
  <si>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</si>
  <si>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</si>
  <si>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</si>
  <si>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</si>
  <si>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</si>
  <si>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</si>
  <si>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</si>
  <si>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</si>
  <si>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</si>
  <si>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</si>
  <si>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</si>
  <si>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</si>
  <si>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</si>
  <si>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</si>
  <si>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</si>
  <si>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</si>
  <si>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</si>
  <si>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</si>
  <si>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</si>
  <si>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</si>
  <si>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</si>
  <si>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</si>
  <si>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</si>
  <si>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</si>
  <si>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</si>
  <si>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</si>
  <si>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</si>
  <si>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</si>
  <si>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</si>
  <si>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</si>
  <si>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</si>
  <si>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</si>
  <si>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</si>
  <si>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</si>
  <si>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</si>
  <si>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</si>
  <si>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</si>
  <si>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</si>
  <si>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</si>
  <si>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</si>
  <si>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</si>
  <si>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</si>
  <si>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</si>
  <si>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</si>
  <si>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</si>
  <si>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</si>
  <si>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</si>
  <si>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</si>
  <si>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</si>
  <si>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</si>
  <si>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</si>
  <si>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</si>
  <si>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</si>
  <si>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</si>
  <si>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</si>
  <si>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</si>
  <si>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</si>
  <si>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</si>
  <si>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</si>
  <si>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</si>
  <si>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</si>
  <si>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</si>
  <si>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</si>
  <si>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</si>
  <si>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</si>
  <si>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</si>
  <si>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</si>
  <si>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</si>
  <si>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</si>
  <si>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</si>
  <si>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</si>
  <si>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</si>
  <si>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</si>
  <si>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</si>
  <si>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</si>
  <si>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</si>
  <si>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</si>
  <si>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</si>
  <si>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</si>
  <si>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</si>
  <si>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</si>
  <si>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</si>
  <si>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</si>
  <si>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</si>
  <si>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</si>
  <si>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</si>
  <si>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</si>
  <si>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</si>
  <si>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</si>
  <si>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</si>
  <si>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</si>
  <si>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</si>
  <si>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</si>
  <si>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</si>
  <si>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</si>
  <si>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</si>
  <si>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</si>
  <si>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</si>
  <si>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</si>
  <si>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</si>
  <si>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</si>
  <si>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</si>
  <si>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</si>
  <si>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</si>
  <si>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</si>
  <si>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</si>
  <si>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</si>
  <si>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</si>
  <si>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</si>
  <si>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</si>
  <si>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</si>
  <si>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</si>
  <si>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</si>
  <si>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</si>
  <si>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</si>
  <si>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</si>
  <si>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</si>
  <si>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</si>
  <si>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</si>
  <si>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</si>
  <si>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</si>
  <si>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</si>
  <si>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</si>
  <si>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</si>
  <si>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</si>
  <si>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</si>
  <si>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</si>
  <si>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</si>
  <si>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</si>
  <si>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</si>
  <si>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</si>
  <si>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</si>
  <si>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</si>
  <si>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</si>
  <si>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</si>
  <si>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</si>
  <si>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</si>
  <si>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</si>
  <si>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</si>
  <si>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</si>
  <si>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</si>
  <si>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</si>
  <si>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</si>
  <si>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</si>
  <si>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</si>
  <si>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</si>
  <si>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</si>
  <si>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</si>
  <si>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</si>
  <si>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</si>
  <si>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</si>
  <si>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</si>
  <si>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</si>
  <si>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</si>
  <si>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</si>
  <si>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</si>
  <si>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</si>
  <si>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</si>
  <si>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</si>
  <si>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</si>
  <si>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</si>
  <si>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</si>
  <si>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</si>
  <si>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</si>
  <si>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</si>
  <si>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</si>
  <si>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</si>
  <si>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</si>
  <si>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</si>
  <si>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</si>
  <si>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</si>
  <si>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</si>
  <si>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</si>
  <si>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</si>
  <si>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</si>
  <si>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</si>
  <si>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</si>
  <si>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</si>
  <si>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</si>
  <si>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</si>
  <si>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</si>
  <si>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</si>
  <si>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</si>
  <si>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</si>
  <si>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</si>
  <si>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</si>
  <si>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</si>
  <si>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</si>
  <si>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</si>
  <si>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</si>
  <si>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</si>
  <si>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</si>
  <si>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</si>
  <si>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</si>
  <si>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</si>
  <si>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</si>
  <si>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</si>
  <si>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</si>
  <si>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</si>
  <si>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</si>
  <si>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</si>
  <si>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</si>
  <si>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</si>
  <si>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</si>
  <si>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</si>
  <si>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</si>
  <si>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</si>
  <si>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</si>
  <si>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</si>
  <si>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</si>
  <si>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</si>
  <si>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</si>
  <si>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</si>
  <si>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</si>
  <si>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</si>
  <si>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</si>
  <si>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</si>
  <si>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</si>
  <si>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</si>
  <si>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</si>
  <si>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</si>
  <si>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</si>
  <si>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</si>
  <si>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</si>
  <si>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</si>
  <si>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</si>
  <si>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</si>
  <si>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</si>
  <si>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</si>
  <si>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</si>
  <si>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</si>
  <si>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</si>
  <si>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</si>
  <si>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</si>
  <si>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</si>
  <si>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</si>
  <si>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</si>
  <si>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</si>
  <si>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</si>
  <si>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</si>
  <si>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</si>
  <si>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</si>
  <si>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</si>
  <si>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</si>
  <si>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</si>
  <si>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</si>
  <si>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</si>
  <si>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</si>
  <si>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</si>
  <si>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</si>
  <si>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</si>
  <si>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</si>
  <si>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</si>
  <si>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</si>
  <si>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</si>
  <si>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</si>
  <si>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</si>
  <si>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</si>
  <si>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</si>
  <si>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</si>
  <si>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</si>
  <si>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</si>
  <si>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</si>
  <si>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</si>
  <si>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</si>
  <si>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</si>
  <si>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</si>
  <si>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</si>
  <si>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</si>
  <si>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</si>
  <si>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</si>
  <si>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</si>
  <si>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</si>
  <si>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</si>
  <si>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</si>
  <si>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</si>
  <si>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</si>
  <si>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</si>
  <si>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</si>
  <si>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</si>
  <si>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</si>
  <si>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</si>
  <si>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</si>
  <si>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</si>
  <si>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</si>
  <si>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</si>
  <si>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</si>
  <si>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</si>
  <si>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</si>
  <si>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</si>
  <si>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</si>
  <si>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</si>
  <si>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</si>
  <si>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</si>
  <si>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</si>
  <si>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</si>
  <si>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</si>
  <si>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</si>
  <si>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</si>
  <si>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</si>
  <si>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</si>
  <si>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</si>
  <si>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</si>
  <si>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</si>
  <si>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</si>
  <si>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</si>
  <si>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</si>
  <si>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</si>
  <si>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</si>
  <si>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</si>
  <si>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</si>
  <si>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</si>
  <si>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</si>
  <si>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</si>
  <si>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</si>
  <si>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</si>
  <si>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</si>
  <si>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</si>
  <si>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</si>
  <si>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</si>
  <si>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</si>
  <si>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</si>
  <si>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</si>
  <si>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</si>
  <si>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</si>
  <si>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</si>
  <si>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</si>
  <si>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</si>
  <si>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</si>
  <si>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</si>
  <si>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</si>
  <si>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</si>
  <si>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</si>
  <si>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</si>
  <si>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</si>
  <si>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</si>
  <si>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</si>
  <si>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</si>
  <si>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</si>
  <si>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</si>
  <si>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</si>
  <si>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</si>
  <si>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</si>
  <si>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</si>
  <si>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</si>
  <si>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</si>
  <si>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</si>
  <si>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</si>
  <si>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</si>
  <si>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</si>
  <si>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</si>
  <si>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</si>
  <si>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</si>
  <si>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</si>
  <si>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</si>
  <si>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</si>
  <si>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</si>
  <si>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</si>
  <si>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</si>
  <si>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</si>
  <si>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</si>
  <si>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</si>
  <si>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</si>
  <si>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</si>
  <si>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</si>
  <si>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</si>
  <si>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</si>
  <si>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</si>
  <si>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</si>
  <si>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</si>
  <si>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</si>
  <si>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</si>
  <si>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</si>
  <si>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</si>
  <si>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</si>
  <si>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</si>
  <si>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</si>
  <si>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</si>
  <si>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</si>
  <si>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</si>
  <si>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</si>
  <si>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</si>
  <si>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</si>
  <si>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</si>
  <si>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</si>
  <si>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</si>
  <si>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</si>
  <si>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</si>
  <si>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</si>
  <si>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</si>
  <si>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</si>
  <si>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</si>
  <si>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</si>
  <si>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</si>
  <si>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</si>
  <si>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</si>
  <si>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</si>
  <si>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</si>
  <si>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</si>
  <si>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</si>
  <si>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</si>
  <si>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</si>
  <si>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</si>
  <si>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</si>
  <si>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</si>
  <si>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</si>
  <si>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</si>
  <si>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</si>
  <si>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</si>
  <si>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</si>
  <si>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</si>
  <si>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</si>
  <si>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</si>
  <si>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</si>
  <si>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</si>
  <si>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</si>
  <si>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</si>
  <si>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</si>
  <si>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</si>
  <si>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</si>
  <si>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</si>
  <si>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</si>
  <si>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</si>
  <si>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</si>
  <si>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</si>
  <si>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</si>
  <si>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</si>
  <si>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</si>
  <si>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</si>
  <si>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</si>
  <si>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</si>
  <si>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</si>
  <si>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</si>
  <si>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</si>
  <si>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</si>
  <si>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</si>
  <si>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</si>
  <si>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</si>
  <si>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</si>
  <si>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</si>
  <si>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</si>
  <si>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</si>
  <si>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</si>
  <si>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</si>
  <si>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</si>
  <si>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</si>
  <si>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</si>
  <si>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</si>
  <si>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</si>
  <si>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</si>
  <si>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</si>
  <si>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</si>
  <si>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</si>
  <si>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</si>
  <si>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</si>
  <si>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</si>
  <si>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</si>
  <si>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</si>
  <si>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</si>
  <si>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</si>
  <si>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</si>
  <si>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</si>
  <si>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</si>
  <si>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</si>
  <si>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</si>
  <si>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</si>
  <si>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</si>
  <si>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</si>
  <si>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</si>
  <si>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</si>
  <si>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</si>
  <si>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</si>
  <si>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</si>
  <si>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</si>
  <si>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</si>
  <si>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</si>
  <si>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</si>
  <si>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</si>
  <si>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</si>
  <si>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</si>
  <si>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</si>
  <si>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</si>
  <si>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</si>
  <si>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</si>
  <si>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</si>
  <si>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</si>
  <si>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</si>
  <si>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</si>
  <si>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</si>
  <si>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</si>
  <si>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</si>
  <si>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</si>
  <si>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</si>
  <si>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</si>
  <si>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</si>
  <si>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</si>
  <si>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</si>
  <si>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</si>
  <si>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</si>
  <si>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</si>
  <si>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</si>
  <si>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</si>
  <si>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</si>
  <si>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</si>
  <si>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</si>
  <si>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</si>
  <si>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</si>
  <si>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</si>
  <si>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</si>
  <si>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</si>
  <si>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</si>
  <si>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</si>
  <si>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</si>
  <si>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</si>
  <si>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</si>
  <si>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</si>
  <si>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</si>
  <si>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</si>
  <si>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</si>
  <si>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</si>
  <si>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</si>
  <si>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</si>
  <si>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</si>
  <si>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</si>
  <si>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</si>
  <si>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</si>
  <si>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</si>
  <si>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</si>
  <si>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</si>
  <si>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</si>
  <si>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</si>
  <si>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</si>
  <si>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</si>
  <si>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</si>
  <si>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</si>
  <si>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</si>
  <si>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</si>
  <si>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</si>
  <si>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</si>
  <si>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</si>
  <si>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</si>
  <si>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</si>
  <si>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</si>
  <si>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</si>
  <si>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</si>
  <si>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</si>
  <si>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</si>
  <si>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</si>
  <si>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</si>
  <si>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</si>
  <si>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</si>
  <si>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</si>
  <si>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</si>
  <si>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</si>
  <si>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</si>
  <si>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</si>
  <si>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</si>
  <si>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</si>
  <si>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</si>
  <si>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</si>
  <si>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</si>
  <si>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</si>
  <si>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</si>
  <si>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</si>
  <si>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</si>
  <si>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</si>
  <si>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</si>
  <si>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</si>
  <si>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</si>
  <si>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</si>
  <si>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</si>
  <si>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</si>
  <si>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</si>
  <si>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</si>
  <si>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</si>
  <si>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</si>
  <si>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</si>
  <si>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</si>
  <si>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</si>
  <si>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</si>
  <si>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</si>
  <si>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</si>
  <si>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</si>
  <si>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</si>
  <si>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</si>
  <si>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</si>
  <si>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</si>
  <si>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</si>
  <si>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</si>
  <si>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</si>
  <si>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</si>
  <si>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</si>
  <si>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</si>
  <si>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</si>
  <si>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</si>
  <si>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</si>
  <si>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</si>
  <si>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</si>
  <si>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</si>
  <si>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</si>
  <si>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</si>
  <si>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</si>
  <si>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</si>
  <si>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</si>
  <si>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</si>
  <si>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</si>
  <si>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</si>
  <si>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</si>
  <si>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</si>
  <si>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</si>
  <si>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</si>
  <si>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</si>
  <si>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</si>
  <si>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</si>
  <si>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</si>
  <si>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</si>
  <si>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</si>
  <si>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</si>
  <si>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</si>
  <si>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</si>
  <si>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</si>
  <si>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</si>
  <si>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</si>
  <si>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</si>
  <si>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</si>
  <si>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</si>
  <si>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</si>
  <si>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</si>
  <si>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</si>
  <si>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</si>
  <si>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</si>
  <si>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</si>
  <si>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</si>
  <si>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</si>
  <si>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</si>
  <si>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</si>
  <si>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</si>
  <si>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</si>
  <si>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</si>
  <si>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</si>
  <si>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</si>
  <si>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</si>
  <si>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</si>
  <si>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</si>
  <si>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</si>
  <si>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</si>
  <si>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</si>
  <si>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</si>
  <si>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</si>
  <si>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</si>
  <si>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</si>
  <si>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</si>
  <si>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</si>
  <si>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</si>
  <si>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</si>
  <si>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</si>
  <si>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</si>
  <si>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</si>
  <si>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</si>
  <si>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</si>
  <si>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</si>
  <si>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</si>
  <si>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</si>
  <si>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</si>
  <si>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</si>
  <si>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</si>
  <si>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</si>
  <si>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</si>
  <si>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</si>
  <si>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</si>
  <si>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</si>
  <si>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</si>
  <si>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</si>
  <si>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</si>
  <si>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</si>
  <si>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</si>
  <si>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</si>
  <si>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</si>
  <si>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</si>
  <si>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</si>
  <si>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</si>
  <si>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</si>
  <si>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</si>
  <si>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</si>
  <si>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</si>
  <si>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</si>
  <si>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</si>
  <si>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</si>
  <si>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</si>
  <si>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</si>
  <si>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</si>
  <si>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</si>
  <si>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</si>
  <si>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</si>
  <si>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</si>
  <si>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</si>
  <si>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</si>
  <si>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</si>
  <si>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</si>
  <si>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</si>
  <si>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</si>
  <si>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</si>
  <si>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</si>
  <si>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</si>
  <si>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</si>
  <si>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</si>
  <si>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</si>
  <si>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</si>
  <si>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</si>
  <si>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</si>
  <si>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</si>
  <si>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</si>
  <si>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</si>
  <si>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</si>
  <si>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</si>
  <si>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</si>
  <si>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</si>
  <si>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</si>
  <si>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</si>
  <si>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</si>
  <si>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</si>
  <si>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</si>
  <si>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</si>
  <si>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</si>
  <si>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</si>
  <si>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</si>
  <si>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</si>
  <si>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</si>
  <si>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</si>
  <si>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</si>
  <si>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</si>
  <si>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</si>
  <si>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</si>
  <si>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</si>
  <si>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</si>
  <si>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</si>
  <si>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</si>
  <si>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</si>
  <si>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</si>
  <si>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</si>
  <si>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</si>
  <si>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</si>
  <si>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</si>
  <si>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</si>
  <si>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</si>
  <si>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</si>
  <si>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</si>
  <si>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</si>
  <si>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</si>
  <si>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</si>
  <si>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</si>
  <si>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</si>
  <si>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</si>
  <si>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</si>
  <si>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</si>
  <si>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</si>
  <si>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</si>
  <si>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</si>
  <si>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</si>
  <si>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</si>
  <si>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</si>
  <si>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</si>
  <si>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</si>
  <si>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</si>
  <si>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</si>
  <si>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</si>
  <si>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</si>
  <si>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</si>
  <si>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</si>
  <si>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</si>
  <si>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</si>
  <si>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</si>
  <si>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</si>
  <si>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</si>
  <si>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</si>
  <si>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</si>
  <si>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</si>
  <si>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</si>
  <si>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</si>
  <si>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</si>
  <si>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</si>
  <si>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</si>
  <si>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</si>
  <si>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</si>
  <si>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</si>
  <si>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</si>
  <si>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</si>
  <si>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</si>
  <si>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</si>
  <si>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</si>
  <si>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</si>
  <si>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</si>
  <si>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</si>
  <si>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</si>
  <si>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</si>
  <si>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</si>
  <si>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</si>
  <si>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</si>
  <si>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</si>
  <si>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</si>
  <si>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</si>
  <si>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</si>
  <si>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</si>
  <si>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</si>
  <si>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</si>
  <si>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</si>
  <si>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</si>
  <si>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</si>
  <si>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</si>
  <si>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</si>
  <si>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</si>
  <si>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</si>
  <si>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</si>
  <si>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</si>
  <si>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</si>
  <si>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</si>
  <si>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</si>
  <si>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</si>
  <si>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</si>
  <si>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</si>
  <si>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</si>
  <si>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</si>
  <si>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</si>
  <si>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</si>
  <si>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</si>
  <si>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</si>
  <si>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</si>
  <si>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</si>
  <si>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</si>
  <si>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</si>
  <si>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</si>
  <si>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</si>
  <si>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</si>
  <si>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</si>
  <si>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</si>
  <si>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</si>
  <si>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</si>
  <si>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</si>
  <si>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</si>
  <si>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</si>
  <si>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</si>
  <si>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</si>
  <si>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</si>
  <si>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</si>
  <si>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</si>
  <si>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</si>
  <si>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</si>
  <si>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</si>
  <si>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</si>
  <si>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</si>
  <si>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</si>
  <si>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</si>
  <si>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</si>
  <si>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</si>
  <si>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</si>
  <si>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</si>
  <si>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</si>
  <si>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</si>
  <si>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</si>
  <si>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</si>
  <si>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</si>
  <si>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</si>
  <si>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</si>
  <si>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</si>
  <si>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</si>
  <si>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</si>
  <si>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</si>
  <si>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</si>
  <si>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</si>
  <si>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</si>
  <si>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</si>
  <si>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</si>
  <si>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</si>
  <si>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</si>
  <si>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</si>
  <si>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</si>
  <si>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</si>
  <si>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</si>
  <si>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</si>
  <si>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</si>
  <si>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</si>
  <si>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</si>
  <si>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</si>
  <si>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</si>
  <si>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</si>
  <si>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</si>
  <si>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</si>
  <si>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</si>
  <si>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</si>
  <si>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</si>
  <si>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</si>
  <si>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</si>
  <si>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</si>
  <si>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</si>
  <si>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</si>
  <si>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</si>
  <si>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</si>
  <si>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</si>
  <si>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</si>
  <si>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</si>
  <si>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</si>
  <si>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</si>
  <si>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</si>
  <si>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</si>
  <si>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</si>
  <si>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</si>
  <si>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</si>
  <si>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</si>
  <si>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</si>
  <si>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</si>
  <si>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</si>
  <si>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</si>
  <si>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</si>
  <si>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</si>
  <si>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</si>
  <si>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</si>
  <si>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</si>
  <si>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</si>
  <si>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</si>
  <si>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</si>
  <si>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</si>
  <si>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</si>
  <si>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</si>
  <si>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</si>
  <si>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</si>
  <si>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</si>
  <si>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</si>
  <si>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</si>
  <si>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</si>
  <si>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</si>
  <si>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</si>
  <si>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</si>
  <si>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</si>
  <si>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</si>
  <si>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</si>
  <si>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</si>
  <si>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</si>
  <si>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</si>
  <si>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</si>
  <si>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</si>
  <si>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</si>
  <si>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</si>
  <si>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</si>
  <si>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</si>
  <si>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</si>
  <si>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</si>
  <si>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</si>
  <si>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</si>
  <si>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</si>
  <si>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</si>
  <si>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</si>
  <si>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</si>
  <si>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</si>
  <si>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</si>
  <si>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</si>
  <si>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</si>
  <si>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</si>
  <si>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</si>
  <si>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</si>
  <si>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</si>
  <si>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</si>
  <si>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</si>
  <si>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</si>
  <si>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</si>
  <si>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</si>
  <si>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</si>
  <si>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</si>
  <si>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</si>
  <si>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</si>
  <si>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</si>
  <si>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</si>
  <si>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</si>
  <si>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</si>
  <si>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</si>
  <si>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</si>
  <si>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</si>
  <si>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</si>
  <si>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</si>
  <si>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</si>
  <si>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</si>
  <si>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</si>
  <si>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</si>
  <si>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</si>
  <si>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</si>
  <si>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</si>
  <si>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</si>
  <si>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</si>
  <si>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</si>
  <si>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</si>
  <si>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</si>
  <si>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</si>
  <si>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</si>
  <si>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</si>
  <si>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</si>
  <si>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</si>
  <si>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</si>
  <si>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</si>
  <si>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</si>
  <si>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</si>
  <si>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</si>
  <si>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</si>
  <si>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</si>
  <si>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</si>
  <si>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</si>
  <si>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</si>
  <si>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</si>
  <si>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</si>
  <si>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</si>
  <si>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</si>
  <si>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</si>
  <si>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</si>
  <si>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</si>
  <si>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</si>
  <si>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</si>
  <si>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</si>
  <si>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</si>
  <si>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</si>
  <si>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</si>
  <si>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</si>
  <si>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</si>
  <si>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</si>
  <si>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</si>
  <si>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</si>
  <si>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</si>
  <si>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</si>
  <si>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</si>
  <si>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</si>
  <si>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</si>
  <si>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</si>
  <si>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</si>
  <si>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</si>
  <si>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</si>
  <si>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</si>
  <si>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</si>
  <si>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</si>
  <si>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</si>
  <si>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</si>
  <si>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</si>
  <si>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</si>
  <si>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</si>
  <si>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</si>
  <si>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</si>
  <si>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</si>
  <si>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</si>
  <si>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</si>
  <si>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</si>
  <si>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</si>
  <si>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</si>
  <si>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</si>
  <si>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</si>
  <si>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</si>
  <si>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</si>
  <si>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</si>
  <si>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</si>
  <si>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</si>
  <si>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</si>
  <si>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</si>
  <si>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</si>
  <si>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</si>
  <si>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</si>
  <si>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</si>
  <si>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</si>
  <si>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</si>
  <si>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</si>
  <si>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</si>
  <si>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</si>
  <si>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</si>
  <si>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</si>
  <si>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</si>
  <si>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</si>
  <si>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</si>
  <si>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</si>
  <si>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</si>
  <si>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</si>
  <si>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</si>
  <si>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</si>
  <si>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</si>
  <si>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</si>
  <si>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</si>
  <si>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</si>
  <si>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</si>
  <si>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</si>
  <si>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</si>
  <si>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</si>
  <si>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</si>
  <si>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</si>
  <si>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</si>
  <si>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</si>
  <si>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</si>
  <si>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</si>
  <si>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</si>
  <si>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</si>
  <si>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</si>
  <si>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</si>
  <si>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</si>
  <si>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</si>
  <si>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</si>
  <si>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</si>
  <si>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</si>
  <si>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</si>
  <si>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</si>
  <si>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</si>
  <si>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</si>
  <si>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</si>
  <si>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</si>
  <si>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</si>
  <si>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</si>
  <si>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</si>
  <si>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</si>
  <si>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</si>
  <si>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</si>
  <si>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</si>
  <si>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</si>
  <si>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</si>
  <si>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</si>
  <si>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</si>
  <si>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</si>
  <si>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</si>
  <si>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</si>
  <si>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</si>
  <si>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</si>
  <si>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</si>
  <si>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</si>
  <si>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</si>
  <si>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</si>
  <si>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</si>
  <si>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</si>
  <si>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</si>
  <si>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</si>
  <si>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</si>
  <si>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</si>
  <si>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</si>
  <si>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</si>
  <si>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</si>
  <si>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</si>
  <si>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</si>
  <si>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</si>
  <si>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</si>
  <si>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</si>
  <si>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</si>
  <si>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</si>
  <si>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</si>
  <si>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</si>
  <si>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</si>
  <si>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</si>
  <si>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</si>
  <si>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</si>
  <si>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</si>
  <si>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</si>
  <si>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</si>
  <si>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</si>
  <si>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</si>
  <si>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</si>
  <si>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</si>
  <si>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</si>
  <si>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</si>
  <si>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</si>
  <si>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</si>
  <si>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</si>
  <si>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</si>
  <si>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</si>
  <si>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</si>
  <si>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</si>
  <si>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</si>
  <si>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</si>
  <si>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</si>
  <si>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</si>
  <si>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</si>
  <si>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</si>
  <si>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</si>
  <si>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</si>
  <si>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</si>
  <si>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</si>
  <si>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</si>
  <si>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</si>
  <si>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</si>
  <si>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</si>
  <si>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</si>
  <si>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</si>
  <si>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</si>
  <si>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</si>
  <si>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</si>
  <si>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</si>
  <si>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</si>
  <si>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</si>
  <si>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</si>
  <si>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</si>
  <si>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</si>
  <si>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</si>
  <si>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</si>
  <si>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</si>
  <si>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</si>
  <si>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</si>
  <si>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</si>
  <si>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</si>
  <si>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</si>
  <si>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</si>
  <si>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</si>
  <si>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</si>
  <si>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</si>
  <si>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</si>
  <si>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</si>
  <si>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</si>
  <si>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</si>
  <si>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</si>
  <si>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</si>
  <si>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</si>
  <si>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</si>
  <si>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</si>
  <si>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</si>
  <si>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</si>
  <si>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</si>
  <si>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</si>
  <si>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</si>
  <si>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</si>
  <si>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</si>
  <si>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</si>
  <si>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</si>
  <si>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</si>
  <si>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</si>
  <si>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</si>
  <si>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</si>
  <si>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</si>
  <si>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</si>
  <si>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</si>
  <si>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</si>
  <si>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</si>
  <si>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</si>
  <si>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</si>
  <si>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</si>
  <si>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</si>
  <si>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</si>
  <si>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</si>
  <si>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</si>
  <si>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</si>
  <si>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</si>
  <si>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</si>
  <si>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</si>
  <si>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</si>
  <si>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</si>
  <si>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</si>
  <si>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</si>
  <si>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</si>
  <si>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</si>
  <si>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</si>
  <si>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</si>
  <si>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</si>
  <si>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</si>
  <si>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</si>
  <si>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</si>
  <si>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</si>
  <si>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</si>
  <si>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</si>
  <si>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</si>
  <si>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</si>
  <si>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</si>
  <si>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</si>
  <si>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</si>
  <si>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</si>
  <si>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</si>
  <si>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</si>
  <si>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</si>
  <si>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</si>
  <si>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</si>
  <si>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</si>
  <si>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</si>
  <si>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</si>
  <si>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</si>
  <si>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</si>
  <si>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</si>
  <si>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</si>
  <si>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</si>
  <si>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</si>
  <si>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</si>
  <si>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</si>
  <si>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</si>
  <si>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</si>
  <si>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</si>
  <si>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</si>
  <si>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</si>
  <si>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</si>
  <si>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</si>
  <si>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</si>
  <si>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</si>
  <si>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</si>
  <si>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</si>
  <si>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</si>
  <si>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</si>
  <si>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</si>
  <si>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</si>
  <si>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</si>
  <si>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</si>
  <si>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</si>
  <si>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</si>
  <si>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</si>
  <si>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</si>
  <si>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</si>
  <si>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</si>
  <si>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</si>
  <si>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</si>
  <si>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</si>
  <si>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</si>
  <si>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</si>
  <si>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</si>
  <si>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</si>
  <si>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</si>
  <si>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</si>
  <si>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</si>
  <si>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</si>
  <si>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</si>
  <si>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</si>
  <si>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</si>
  <si>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</si>
  <si>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</si>
  <si>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</si>
  <si>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</si>
  <si>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</si>
  <si>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</si>
  <si>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</si>
  <si>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</si>
  <si>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</si>
  <si>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</si>
  <si>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</si>
  <si>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</si>
  <si>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</si>
  <si>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</si>
  <si>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</si>
  <si>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</si>
  <si>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</si>
  <si>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</si>
  <si>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</si>
  <si>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</si>
  <si>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</si>
  <si>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</si>
  <si>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</si>
  <si>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</si>
  <si>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</si>
  <si>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</si>
  <si>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</si>
  <si>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</si>
  <si>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</si>
  <si>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</si>
  <si>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</si>
  <si>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</si>
  <si>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</si>
  <si>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</si>
  <si>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</si>
  <si>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</si>
  <si>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</si>
  <si>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</si>
  <si>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</si>
  <si>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</si>
  <si>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</si>
  <si>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</si>
  <si>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</si>
  <si>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</si>
  <si>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</si>
  <si>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</si>
  <si>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</si>
  <si>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</si>
  <si>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</si>
  <si>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</si>
  <si>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</si>
  <si>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</si>
  <si>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</si>
  <si>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</si>
  <si>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</si>
  <si>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</si>
  <si>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</si>
  <si>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</si>
  <si>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</si>
  <si>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</si>
  <si>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</si>
  <si>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</si>
  <si>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</si>
  <si>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</si>
  <si>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</si>
  <si>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</si>
  <si>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</si>
  <si>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</si>
  <si>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</si>
  <si>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</si>
  <si>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</si>
  <si>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</si>
  <si>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</si>
  <si>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</si>
  <si>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</si>
  <si>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</si>
  <si>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</si>
  <si>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</si>
  <si>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</si>
  <si>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</si>
  <si>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</si>
  <si>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</si>
  <si>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</si>
  <si>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</si>
  <si>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</si>
  <si>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</si>
  <si>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</si>
  <si>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</si>
  <si>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</si>
  <si>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</si>
  <si>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</si>
  <si>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</si>
  <si>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</si>
  <si>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</si>
  <si>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</si>
  <si>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</si>
  <si>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</si>
  <si>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</si>
  <si>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</si>
  <si>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</si>
  <si>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</si>
  <si>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</si>
  <si>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</si>
  <si>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</si>
  <si>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</si>
  <si>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</si>
  <si>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</si>
  <si>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</si>
  <si>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</si>
  <si>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</si>
  <si>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</si>
  <si>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</si>
  <si>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</si>
  <si>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</si>
  <si>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</si>
  <si>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</si>
  <si>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</si>
  <si>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</si>
  <si>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</si>
  <si>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</si>
  <si>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</si>
  <si>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</si>
  <si>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</si>
  <si>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</si>
  <si>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</si>
  <si>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</si>
  <si>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</si>
  <si>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</si>
  <si>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</si>
  <si>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</si>
  <si>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</si>
  <si>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</si>
  <si>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</si>
  <si>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</si>
  <si>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</si>
  <si>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</si>
  <si>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</si>
  <si>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</si>
  <si>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</si>
  <si>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</si>
  <si>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</si>
  <si>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</si>
  <si>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</si>
  <si>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</si>
  <si>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</si>
  <si>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</si>
  <si>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</si>
  <si>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</si>
  <si>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</si>
  <si>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</si>
  <si>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</si>
  <si>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</si>
  <si>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</si>
  <si>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</si>
  <si>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</si>
  <si>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</si>
  <si>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</si>
  <si>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</si>
  <si>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</si>
  <si>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</si>
  <si>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</si>
  <si>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</si>
  <si>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</si>
  <si>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</si>
  <si>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</si>
  <si>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</si>
  <si>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</si>
  <si>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</si>
  <si>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</si>
  <si>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</si>
  <si>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</si>
  <si>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</si>
  <si>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</si>
  <si>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</si>
  <si>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</si>
  <si>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</si>
  <si>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</si>
  <si>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</si>
  <si>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</si>
  <si>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</si>
  <si>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</si>
  <si>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</si>
  <si>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</si>
  <si>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</si>
  <si>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</si>
  <si>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</si>
  <si>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</si>
  <si>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</si>
  <si>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</si>
  <si>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</si>
  <si>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</si>
  <si>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</si>
  <si>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</si>
  <si>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</si>
  <si>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</si>
  <si>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</si>
  <si>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</si>
  <si>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</si>
  <si>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</si>
  <si>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</si>
  <si>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</si>
  <si>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</si>
  <si>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</si>
  <si>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</si>
  <si>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</si>
  <si>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</si>
  <si>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</si>
  <si>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</si>
  <si>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</si>
  <si>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</si>
  <si>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</si>
  <si>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</si>
  <si>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</si>
  <si>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</si>
  <si>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</si>
  <si>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</si>
  <si>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</si>
  <si>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</si>
  <si>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</si>
  <si>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</si>
  <si>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</si>
  <si>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</si>
  <si>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</si>
  <si>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</si>
  <si>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</si>
  <si>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</si>
  <si>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</si>
  <si>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</si>
  <si>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</si>
  <si>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</si>
  <si>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</si>
  <si>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</si>
  <si>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</si>
  <si>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</si>
  <si>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</si>
  <si>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</si>
  <si>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</si>
  <si>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</si>
  <si>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</si>
  <si>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</si>
  <si>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</si>
  <si>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</si>
  <si>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</si>
  <si>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</si>
  <si>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</si>
  <si>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</si>
  <si>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</si>
  <si>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</si>
  <si>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</si>
  <si>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</si>
  <si>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</si>
  <si>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</si>
  <si>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</si>
  <si>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</si>
  <si>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</si>
  <si>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</si>
  <si>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</si>
  <si>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</si>
  <si>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</si>
  <si>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</si>
  <si>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</si>
  <si>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</si>
  <si>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</si>
  <si>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</si>
  <si>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</si>
  <si>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</si>
  <si>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</si>
  <si>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</si>
  <si>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</si>
  <si>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</si>
  <si>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</si>
  <si>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</si>
  <si>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</si>
  <si>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</si>
  <si>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</si>
  <si>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</si>
  <si>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</si>
  <si>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</si>
  <si>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</si>
  <si>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</si>
  <si>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</si>
  <si>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</si>
  <si>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</si>
  <si>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</si>
  <si>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</si>
  <si>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</si>
  <si>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</si>
  <si>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</si>
  <si>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</si>
  <si>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</si>
  <si>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</si>
  <si>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</si>
  <si>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</si>
  <si>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</si>
  <si>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</si>
  <si>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</si>
  <si>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</si>
  <si>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</si>
  <si>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</si>
  <si>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</si>
  <si>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</si>
  <si>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</si>
  <si>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</si>
  <si>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</si>
  <si>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</si>
  <si>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</si>
  <si>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</si>
  <si>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</si>
  <si>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</si>
  <si>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</si>
  <si>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</si>
  <si>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</si>
  <si>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</si>
  <si>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</si>
  <si>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</si>
  <si>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</si>
  <si>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</si>
  <si>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</si>
  <si>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</si>
  <si>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</si>
  <si>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</si>
  <si>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</si>
  <si>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</si>
  <si>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</si>
  <si>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</si>
  <si>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</si>
  <si>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</si>
  <si>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</si>
  <si>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</si>
  <si>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</si>
  <si>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</si>
  <si>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</si>
  <si>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</si>
  <si>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</si>
  <si>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</si>
  <si>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</si>
  <si>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</si>
  <si>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</si>
  <si>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</si>
  <si>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</si>
  <si>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</si>
  <si>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</si>
  <si>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</si>
  <si>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</si>
  <si>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</si>
  <si>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</si>
  <si>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</si>
  <si>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</si>
  <si>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</si>
  <si>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</si>
  <si>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</si>
  <si>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</si>
  <si>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</si>
  <si>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</si>
  <si>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</si>
  <si>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</si>
  <si>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</si>
  <si>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</si>
  <si>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</si>
  <si>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</si>
  <si>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</si>
  <si>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</si>
  <si>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</si>
  <si>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</si>
  <si>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</si>
  <si>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</si>
  <si>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</si>
  <si>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</si>
  <si>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</si>
  <si>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</si>
  <si>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</si>
  <si>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</si>
  <si>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</si>
  <si>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</si>
  <si>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</si>
  <si>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</si>
  <si>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</si>
  <si>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</si>
  <si>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</si>
  <si>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</si>
  <si>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</si>
  <si>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</si>
  <si>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</si>
  <si>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</si>
  <si>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</si>
  <si>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</si>
  <si>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</si>
  <si>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</si>
  <si>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</si>
  <si>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</si>
  <si>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</si>
  <si>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</si>
  <si>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</si>
  <si>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</si>
  <si>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</si>
  <si>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</si>
  <si>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</si>
  <si>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</si>
  <si>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</si>
  <si>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</si>
  <si>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</si>
  <si>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</si>
  <si>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</si>
  <si>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</si>
  <si>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</si>
  <si>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</si>
  <si>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</si>
  <si>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</si>
  <si>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</si>
  <si>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</si>
  <si>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</si>
  <si>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</si>
  <si>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</si>
  <si>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</si>
  <si>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</si>
  <si>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</si>
  <si>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</si>
  <si>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</si>
  <si>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</si>
  <si>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</si>
  <si>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</si>
  <si>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</si>
  <si>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</si>
  <si>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</si>
  <si>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</si>
  <si>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</si>
  <si>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</si>
  <si>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</si>
  <si>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</si>
  <si>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</si>
  <si>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</si>
  <si>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</si>
  <si>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</si>
  <si>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</si>
  <si>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</si>
  <si>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</si>
  <si>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</si>
  <si>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</si>
  <si>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</si>
  <si>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</si>
  <si>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</si>
  <si>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</si>
  <si>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</si>
  <si>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</si>
  <si>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</si>
  <si>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</si>
  <si>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</si>
  <si>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</si>
  <si>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</si>
  <si>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</si>
  <si>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</si>
  <si>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</si>
  <si>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</si>
  <si>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</si>
  <si>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</si>
  <si>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</si>
  <si>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</si>
  <si>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</si>
  <si>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</si>
  <si>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</si>
  <si>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</si>
  <si>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</si>
  <si>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</si>
  <si>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</si>
  <si>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</si>
  <si>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</si>
  <si>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</si>
  <si>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</si>
  <si>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</si>
  <si>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</si>
  <si>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</si>
  <si>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</si>
  <si>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</si>
  <si>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</si>
  <si>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</si>
  <si>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</si>
  <si>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</si>
  <si>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</si>
  <si>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</si>
  <si>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</si>
  <si>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</si>
  <si>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</si>
  <si>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</si>
  <si>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</si>
  <si>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</si>
  <si>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</si>
  <si>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</si>
  <si>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</si>
  <si>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</si>
  <si>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</si>
  <si>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</si>
  <si>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</si>
  <si>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</si>
  <si>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</si>
  <si>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</si>
  <si>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</si>
  <si>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</si>
  <si>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</si>
  <si>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</si>
  <si>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</si>
  <si>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</si>
  <si>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</si>
  <si>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</si>
  <si>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</si>
  <si>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</si>
  <si>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</si>
  <si>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</si>
  <si>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</si>
  <si>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</si>
  <si>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</si>
  <si>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</si>
  <si>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</si>
  <si>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</si>
  <si>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</si>
  <si>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</si>
  <si>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</si>
  <si>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</si>
  <si>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</si>
  <si>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</si>
  <si>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</si>
  <si>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</si>
  <si>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</si>
  <si>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</si>
  <si>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</si>
  <si>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</si>
  <si>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</si>
  <si>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</si>
  <si>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</si>
  <si>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</si>
  <si>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</si>
  <si>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</si>
  <si>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</si>
  <si>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</si>
  <si>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</si>
  <si>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</si>
  <si>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</si>
  <si>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</si>
  <si>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</si>
  <si>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</si>
  <si>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</si>
  <si>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</si>
  <si>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</si>
  <si>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</si>
  <si>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</si>
  <si>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</si>
  <si>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</si>
  <si>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</si>
  <si>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</si>
  <si>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</si>
  <si>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</si>
  <si>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</si>
  <si>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</si>
  <si>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</si>
  <si>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</si>
  <si>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</si>
  <si>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</si>
  <si>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</si>
  <si>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</si>
  <si>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</si>
  <si>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</si>
  <si>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</si>
  <si>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</si>
  <si>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</si>
  <si>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</si>
  <si>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</si>
  <si>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</si>
  <si>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</si>
  <si>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</si>
  <si>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</si>
  <si>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</si>
  <si>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</si>
  <si>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</si>
  <si>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</si>
  <si>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</si>
  <si>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</si>
  <si>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</si>
  <si>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</si>
  <si>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</si>
  <si>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</si>
  <si>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</si>
  <si>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</si>
  <si>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</si>
  <si>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</si>
  <si>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</si>
  <si>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</si>
  <si>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</si>
  <si>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</si>
  <si>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</si>
  <si>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</si>
  <si>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</si>
  <si>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</si>
  <si>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</si>
  <si>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</si>
  <si>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</si>
  <si>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</si>
  <si>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</si>
  <si>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</si>
  <si>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</si>
  <si>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</si>
  <si>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</si>
  <si>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</si>
  <si>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</si>
  <si>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</si>
  <si>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</si>
  <si>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</si>
  <si>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</si>
  <si>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</si>
  <si>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</si>
  <si>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</si>
  <si>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</si>
  <si>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</si>
  <si>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</si>
  <si>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</si>
  <si>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</si>
  <si>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</si>
  <si>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</si>
  <si>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</si>
  <si>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</si>
  <si>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</si>
  <si>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</si>
  <si>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</si>
  <si>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</si>
  <si>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</si>
  <si>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</si>
  <si>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</si>
  <si>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</si>
  <si>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</si>
  <si>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</si>
  <si>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</si>
  <si>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</si>
  <si>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</si>
  <si>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</si>
  <si>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</si>
  <si>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</si>
  <si>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</si>
  <si>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</si>
  <si>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</si>
  <si>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</si>
  <si>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</si>
  <si>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</si>
  <si>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</si>
  <si>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</si>
  <si>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</si>
  <si>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</si>
  <si>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</si>
  <si>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</si>
  <si>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</si>
  <si>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</si>
  <si>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</si>
  <si>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</si>
  <si>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</si>
  <si>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</si>
  <si>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</si>
  <si>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</si>
  <si>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</si>
  <si>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</si>
  <si>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</si>
  <si>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</si>
  <si>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</si>
  <si>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</si>
  <si>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</si>
  <si>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</si>
  <si>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</si>
  <si>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</si>
  <si>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</si>
  <si>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</si>
  <si>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</si>
  <si>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</si>
  <si>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</si>
  <si>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</si>
  <si>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</si>
  <si>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</si>
  <si>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</si>
  <si>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</si>
  <si>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</si>
  <si>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</si>
  <si>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</si>
  <si>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</si>
  <si>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</si>
  <si>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</si>
  <si>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</si>
  <si>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</si>
  <si>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</si>
  <si>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</si>
  <si>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</si>
  <si>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</si>
  <si>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</si>
  <si>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</si>
  <si>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</si>
  <si>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</si>
  <si>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</si>
  <si>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</si>
  <si>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</si>
  <si>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</si>
  <si>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</si>
  <si>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</si>
  <si>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</si>
  <si>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</si>
  <si>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</si>
  <si>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</si>
  <si>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</si>
  <si>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</si>
  <si>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</si>
  <si>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</si>
  <si>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</si>
  <si>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</si>
  <si>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</si>
  <si>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</si>
  <si>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</si>
  <si>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</si>
  <si>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</si>
  <si>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</si>
  <si>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</si>
  <si>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</si>
  <si>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</si>
  <si>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</si>
  <si>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</si>
  <si>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</si>
  <si>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</si>
  <si>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</si>
  <si>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</si>
  <si>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</si>
  <si>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</si>
  <si>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</si>
  <si>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</si>
  <si>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</si>
  <si>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</si>
  <si>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</si>
  <si>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</si>
  <si>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</si>
  <si>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</si>
  <si>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</si>
  <si>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</si>
  <si>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</si>
  <si>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</si>
  <si>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</si>
  <si>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</si>
  <si>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</si>
  <si>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</si>
  <si>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</si>
  <si>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</si>
  <si>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</si>
  <si>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</si>
  <si>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</si>
  <si>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</si>
  <si>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</si>
  <si>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</si>
  <si>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</si>
  <si>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</si>
  <si>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</si>
  <si>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</si>
  <si>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</si>
  <si>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</si>
  <si>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</si>
  <si>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</si>
  <si>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</si>
  <si>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</si>
  <si>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</si>
  <si>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</si>
  <si>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</si>
  <si>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</si>
  <si>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</si>
  <si>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</si>
  <si>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</si>
  <si>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</si>
  <si>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</si>
  <si>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</si>
  <si>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</si>
  <si>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</si>
  <si>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</si>
  <si>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</si>
  <si>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</si>
  <si>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</si>
  <si>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</si>
  <si>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</si>
  <si>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</si>
  <si>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</si>
  <si>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</si>
  <si>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</si>
  <si>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</si>
  <si>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</si>
  <si>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</si>
  <si>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</si>
  <si>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</si>
  <si>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</si>
  <si>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</si>
  <si>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</si>
  <si>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</si>
  <si>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</si>
  <si>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</si>
  <si>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</si>
  <si>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</si>
  <si>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</si>
  <si>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</si>
  <si>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</si>
  <si>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</si>
  <si>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</si>
  <si>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</si>
  <si>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</si>
  <si>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</si>
  <si>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</si>
  <si>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</si>
  <si>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</si>
  <si>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</si>
  <si>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</si>
  <si>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</si>
  <si>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</si>
  <si>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</si>
  <si>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</si>
  <si>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</si>
  <si>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</si>
  <si>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</si>
  <si>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</si>
  <si>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</si>
  <si>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</si>
  <si>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</si>
  <si>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</si>
  <si>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</si>
  <si>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</si>
  <si>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</si>
  <si>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</si>
  <si>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</si>
  <si>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</si>
  <si>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</si>
  <si>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</si>
  <si>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</si>
  <si>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</si>
  <si>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</si>
  <si>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</si>
  <si>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</si>
  <si>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</si>
  <si>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</si>
  <si>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</si>
  <si>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</si>
  <si>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</si>
  <si>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</si>
  <si>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</si>
  <si>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</si>
  <si>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</si>
  <si>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</si>
  <si>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</si>
  <si>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</si>
  <si>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</si>
  <si>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</si>
  <si>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</si>
  <si>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</si>
  <si>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</si>
  <si>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</si>
  <si>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</si>
  <si>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</si>
  <si>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</si>
  <si>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</si>
  <si>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</si>
  <si>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</si>
  <si>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</si>
  <si>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</si>
  <si>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</si>
  <si>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</si>
  <si>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</si>
  <si>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</si>
  <si>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</si>
  <si>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</si>
  <si>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</si>
  <si>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</si>
  <si>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</si>
  <si>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</si>
  <si>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</si>
  <si>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</si>
  <si>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</si>
  <si>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</si>
  <si>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</si>
  <si>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</si>
  <si>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</si>
  <si>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</si>
  <si>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</si>
  <si>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</si>
  <si>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</si>
  <si>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</si>
  <si>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</si>
  <si>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</si>
  <si>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</si>
  <si>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</si>
  <si>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</si>
  <si>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</si>
  <si>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</si>
  <si>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</si>
  <si>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</si>
  <si>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</si>
  <si>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</si>
  <si>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</si>
  <si>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</si>
  <si>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</si>
  <si>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</si>
  <si>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</si>
  <si>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</si>
  <si>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</si>
  <si>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</si>
  <si>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</si>
  <si>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</si>
  <si>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</si>
  <si>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</si>
  <si>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</si>
  <si>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</si>
  <si>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</si>
  <si>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</si>
  <si>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</si>
  <si>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</si>
  <si>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</si>
  <si>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</si>
  <si>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</si>
  <si>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</si>
  <si>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</si>
  <si>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</si>
  <si>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</si>
  <si>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</si>
  <si>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</si>
  <si>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</si>
  <si>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</si>
  <si>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</si>
  <si>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</si>
  <si>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</si>
  <si>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</si>
  <si>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</si>
  <si>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</si>
  <si>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</si>
  <si>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</si>
  <si>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</si>
  <si>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</si>
  <si>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</si>
  <si>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</si>
  <si>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</si>
  <si>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</si>
  <si>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</si>
  <si>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</si>
  <si>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</si>
  <si>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</si>
  <si>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</si>
  <si>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</si>
  <si>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</si>
  <si>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</si>
  <si>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</si>
  <si>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</si>
  <si>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</si>
  <si>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</si>
  <si>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</si>
  <si>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</si>
  <si>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</si>
  <si>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</si>
  <si>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</si>
  <si>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</si>
  <si>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</si>
  <si>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</si>
  <si>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</si>
  <si>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</si>
  <si>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</si>
  <si>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</si>
  <si>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</si>
  <si>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</si>
  <si>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</si>
  <si>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</si>
  <si>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</si>
  <si>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</si>
  <si>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</si>
  <si>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</si>
  <si>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</si>
  <si>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</si>
  <si>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</si>
  <si>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</si>
  <si>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</si>
  <si>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</si>
  <si>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</si>
  <si>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</si>
  <si>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</si>
  <si>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</si>
  <si>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</si>
  <si>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</si>
  <si>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</si>
  <si>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</si>
  <si>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</si>
  <si>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</si>
  <si>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</si>
  <si>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</si>
  <si>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</si>
  <si>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</si>
  <si>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</si>
  <si>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</si>
  <si>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</si>
  <si>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</si>
  <si>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</si>
  <si>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</si>
  <si>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</si>
  <si>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</si>
  <si>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</si>
  <si>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</si>
  <si>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</si>
  <si>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</si>
  <si>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</si>
  <si>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</si>
  <si>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</si>
  <si>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</si>
  <si>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</si>
  <si>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</si>
  <si>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</si>
  <si>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</si>
  <si>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</si>
  <si>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</si>
  <si>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</si>
  <si>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</si>
  <si>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</si>
  <si>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</si>
  <si>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</si>
  <si>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</si>
  <si>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</si>
  <si>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</si>
  <si>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</si>
  <si>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</si>
  <si>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</si>
  <si>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</si>
  <si>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</si>
  <si>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</si>
  <si>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</si>
  <si>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</si>
  <si>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</si>
  <si>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</si>
  <si>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</si>
  <si>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</si>
  <si>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</si>
  <si>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</si>
  <si>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</si>
  <si>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</si>
  <si>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</si>
  <si>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</si>
  <si>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</si>
  <si>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</si>
  <si>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</si>
  <si>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</si>
  <si>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</si>
  <si>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</si>
  <si>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</si>
  <si>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</si>
  <si>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</si>
  <si>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</si>
  <si>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</si>
  <si>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</si>
  <si>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</si>
  <si>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</si>
  <si>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</si>
  <si>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</si>
  <si>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</si>
  <si>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</si>
  <si>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</si>
  <si>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</si>
  <si>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</si>
  <si>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</si>
  <si>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</si>
  <si>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</si>
  <si>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</si>
  <si>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</si>
  <si>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</si>
  <si>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</si>
  <si>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</si>
  <si>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</si>
  <si>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</si>
  <si>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</si>
  <si>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</si>
  <si>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</si>
  <si>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</si>
  <si>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</si>
  <si>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</si>
  <si>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</si>
  <si>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</si>
  <si>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</si>
  <si>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</si>
  <si>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</si>
  <si>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</si>
  <si>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</si>
  <si>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</si>
  <si>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</si>
  <si>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</si>
  <si>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</si>
  <si>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</si>
  <si>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</si>
  <si>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</si>
  <si>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</si>
  <si>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</si>
  <si>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</si>
  <si>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</si>
  <si>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</si>
  <si>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</si>
  <si>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</si>
  <si>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</si>
  <si>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</si>
  <si>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</si>
  <si>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</si>
  <si>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</si>
  <si>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</si>
  <si>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</si>
  <si>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</si>
  <si>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</si>
  <si>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</si>
  <si>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</si>
  <si>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</si>
  <si>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</si>
  <si>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</si>
  <si>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</si>
  <si>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</si>
  <si>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</si>
  <si>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</si>
  <si>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</si>
  <si>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</si>
  <si>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</si>
  <si>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</si>
  <si>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</si>
  <si>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</si>
  <si>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</si>
  <si>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</si>
  <si>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</si>
  <si>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</si>
  <si>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</si>
  <si>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</si>
  <si>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</si>
  <si>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</si>
  <si>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</si>
  <si>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</si>
  <si>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</si>
  <si>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</si>
  <si>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</si>
  <si>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</si>
  <si>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</si>
  <si>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</si>
  <si>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</si>
  <si>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</si>
  <si>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</si>
  <si>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</si>
  <si>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</si>
  <si>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</si>
  <si>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</si>
  <si>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</si>
  <si>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</si>
  <si>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</si>
  <si>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</si>
  <si>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</si>
  <si>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</si>
  <si>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</si>
  <si>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</si>
  <si>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</si>
  <si>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</si>
  <si>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</si>
  <si>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</si>
  <si>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</si>
  <si>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</si>
  <si>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</si>
  <si>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</si>
  <si>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</si>
  <si>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</si>
  <si>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</si>
  <si>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</si>
  <si>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</si>
  <si>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</si>
  <si>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</si>
  <si>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</si>
  <si>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</si>
  <si>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</si>
  <si>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</si>
  <si>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</si>
  <si>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</si>
  <si>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</si>
  <si>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</si>
  <si>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</si>
  <si>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</si>
  <si>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</si>
  <si>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</si>
  <si>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</si>
  <si>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</si>
  <si>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</si>
  <si>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</si>
  <si>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</si>
  <si>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</si>
  <si>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</si>
  <si>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</si>
  <si>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</si>
  <si>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</si>
  <si>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</si>
  <si>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</si>
  <si>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</si>
  <si>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</si>
  <si>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</si>
  <si>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</si>
  <si>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</si>
  <si>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</si>
  <si>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</si>
  <si>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</si>
  <si>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</si>
  <si>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</si>
  <si>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</si>
  <si>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</si>
  <si>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</si>
  <si>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</si>
  <si>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</si>
  <si>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</si>
  <si>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</si>
  <si>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</si>
  <si>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</si>
  <si>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</si>
  <si>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</si>
  <si>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</si>
  <si>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</si>
  <si>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</si>
  <si>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</si>
  <si>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</si>
  <si>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</si>
  <si>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</si>
  <si>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</si>
  <si>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</si>
  <si>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</si>
  <si>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</si>
  <si>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</si>
  <si>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</si>
  <si>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</si>
  <si>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</si>
  <si>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</si>
  <si>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</si>
  <si>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</si>
  <si>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</si>
  <si>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</si>
  <si>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</si>
  <si>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</si>
  <si>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</si>
  <si>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</si>
  <si>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</si>
  <si>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</si>
  <si>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</si>
  <si>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</si>
  <si>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</si>
  <si>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</si>
  <si>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</si>
  <si>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</si>
  <si>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</si>
  <si>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</si>
  <si>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</si>
  <si>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</si>
  <si>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</si>
  <si>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</si>
  <si>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</si>
  <si>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</si>
  <si>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</si>
  <si>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</si>
  <si>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</si>
  <si>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</si>
  <si>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</si>
  <si>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</si>
  <si>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</si>
  <si>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</si>
  <si>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</si>
  <si>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</si>
  <si>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</si>
  <si>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</si>
  <si>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</si>
  <si>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</si>
  <si>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</si>
  <si>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</si>
  <si>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</si>
  <si>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</si>
  <si>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</si>
  <si>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</si>
  <si>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</si>
  <si>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</si>
  <si>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</si>
  <si>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</si>
  <si>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</si>
  <si>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</si>
  <si>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</si>
  <si>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</si>
  <si>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</si>
  <si>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</si>
  <si>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</si>
  <si>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</si>
  <si>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</si>
  <si>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</si>
  <si>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</si>
  <si>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</si>
  <si>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</si>
  <si>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</si>
  <si>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</si>
  <si>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</si>
  <si>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</si>
  <si>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</si>
  <si>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</si>
  <si>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</si>
  <si>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</si>
  <si>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</si>
  <si>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</si>
  <si>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</si>
  <si>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</si>
  <si>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</si>
  <si>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</si>
  <si>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</si>
  <si>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</si>
  <si>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</si>
  <si>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</si>
  <si>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</si>
  <si>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</si>
  <si>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</si>
  <si>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</si>
  <si>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</si>
  <si>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</si>
  <si>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</si>
  <si>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</si>
  <si>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</si>
  <si>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</si>
  <si>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</si>
  <si>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</si>
  <si>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</si>
  <si>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</si>
  <si>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</si>
  <si>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</si>
  <si>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</si>
  <si>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</si>
  <si>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</si>
  <si>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</si>
  <si>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</si>
  <si>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</si>
  <si>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</si>
  <si>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</si>
  <si>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</si>
  <si>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</si>
  <si>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</si>
  <si>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</si>
  <si>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</si>
  <si>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</si>
  <si>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</si>
  <si>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</si>
  <si>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</si>
  <si>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</si>
  <si>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</si>
  <si>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</si>
  <si>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</si>
  <si>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</si>
  <si>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</si>
  <si>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</si>
  <si>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</si>
  <si>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</si>
  <si>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</si>
  <si>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</si>
  <si>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</si>
  <si>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</si>
  <si>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</si>
  <si>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</si>
  <si>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</si>
  <si>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</si>
  <si>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</si>
  <si>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</si>
  <si>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</si>
  <si>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</si>
  <si>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</si>
  <si>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</si>
  <si>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</si>
  <si>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</si>
  <si>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</si>
  <si>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</si>
  <si>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</si>
  <si>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</si>
  <si>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</si>
  <si>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</si>
  <si>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</si>
  <si>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</si>
  <si>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</si>
  <si>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</si>
  <si>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</si>
  <si>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</si>
  <si>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</si>
  <si>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</si>
  <si>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</si>
  <si>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</si>
  <si>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</si>
  <si>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</si>
  <si>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</si>
  <si>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</si>
  <si>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</si>
  <si>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</si>
  <si>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</si>
  <si>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</si>
  <si>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</si>
  <si>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</si>
  <si>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</si>
  <si>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</si>
  <si>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</si>
  <si>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</si>
  <si>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</si>
  <si>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</si>
  <si>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</si>
  <si>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</si>
  <si>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</si>
  <si>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</si>
  <si>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</si>
  <si>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</si>
  <si>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</si>
  <si>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</si>
  <si>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</si>
  <si>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</si>
  <si>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</si>
  <si>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</si>
  <si>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</si>
  <si>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</si>
  <si>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</si>
  <si>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</si>
  <si>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</si>
  <si>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</si>
  <si>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</si>
  <si>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</si>
  <si>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</si>
  <si>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</si>
  <si>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</si>
  <si>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</si>
  <si>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</si>
  <si>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</si>
  <si>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</si>
  <si>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</si>
  <si>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</si>
  <si>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</si>
  <si>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</si>
  <si>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</si>
  <si>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</si>
  <si>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</si>
  <si>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</si>
  <si>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</si>
  <si>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</si>
  <si>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</si>
  <si>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</si>
  <si>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</si>
  <si>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</si>
  <si>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</si>
  <si>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</si>
  <si>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</si>
  <si>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</si>
  <si>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</si>
  <si>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</si>
  <si>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</si>
  <si>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</si>
  <si>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</si>
  <si>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</si>
  <si>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</si>
  <si>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</si>
  <si>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</si>
  <si>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</si>
  <si>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</si>
  <si>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</si>
  <si>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</si>
  <si>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</si>
  <si>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</si>
  <si>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</si>
  <si>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</si>
  <si>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</si>
  <si>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</si>
  <si>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</si>
  <si>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</si>
  <si>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</si>
  <si>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</si>
  <si>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</si>
  <si>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</si>
  <si>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</si>
  <si>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</si>
  <si>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</si>
  <si>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</si>
  <si>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</si>
  <si>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</si>
  <si>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</si>
  <si>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</si>
  <si>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</si>
  <si>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</si>
  <si>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</si>
  <si>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</si>
  <si>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</si>
  <si>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</si>
  <si>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</si>
  <si>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</si>
  <si>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</si>
  <si>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</si>
  <si>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</si>
  <si>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</si>
  <si>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</si>
  <si>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</si>
  <si>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</si>
  <si>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</si>
  <si>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</si>
  <si>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</si>
  <si>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</si>
  <si>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</si>
  <si>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</si>
  <si>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</si>
  <si>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</si>
  <si>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</si>
  <si>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</si>
  <si>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</si>
  <si>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</si>
  <si>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</si>
  <si>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</si>
  <si>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</si>
  <si>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</si>
  <si>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</si>
  <si>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</si>
  <si>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</si>
  <si>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</si>
  <si>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</si>
  <si>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</si>
  <si>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</si>
  <si>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</si>
  <si>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</si>
  <si>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</si>
  <si>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</si>
  <si>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</si>
  <si>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</si>
  <si>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</si>
  <si>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</si>
  <si>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</si>
  <si>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</si>
  <si>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</si>
  <si>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</si>
  <si>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</si>
  <si>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</si>
  <si>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</si>
  <si>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</si>
  <si>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</si>
  <si>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</si>
  <si>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</si>
  <si>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</si>
  <si>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</si>
  <si>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</si>
  <si>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</si>
  <si>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</si>
  <si>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</si>
  <si>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</si>
  <si>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</si>
  <si>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</si>
  <si>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</si>
  <si>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</si>
  <si>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</si>
  <si>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</si>
  <si>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</si>
  <si>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</si>
  <si>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</si>
  <si>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</si>
  <si>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</si>
  <si>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</si>
  <si>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</si>
  <si>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</si>
  <si>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</si>
  <si>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</si>
  <si>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</si>
  <si>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</si>
  <si>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</si>
  <si>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</si>
  <si>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</si>
  <si>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</si>
  <si>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</si>
  <si>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</si>
  <si>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</si>
  <si>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</si>
  <si>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</si>
  <si>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</si>
  <si>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</si>
  <si>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</si>
  <si>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</si>
  <si>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</si>
  <si>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</si>
  <si>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</si>
  <si>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</si>
  <si>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</si>
  <si>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</si>
  <si>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</si>
  <si>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</si>
  <si>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</si>
  <si>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</si>
  <si>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</si>
  <si>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</si>
  <si>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</si>
  <si>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</si>
  <si>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</si>
  <si>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</si>
  <si>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</si>
  <si>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</si>
  <si>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</si>
  <si>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</si>
  <si>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</si>
  <si>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</si>
  <si>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</si>
  <si>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</si>
  <si>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</si>
  <si>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</si>
  <si>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</si>
  <si>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</si>
  <si>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</si>
  <si>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</si>
  <si>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</si>
  <si>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</si>
  <si>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</si>
  <si>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</si>
  <si>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</si>
  <si>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</si>
  <si>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</si>
  <si>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</si>
  <si>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</si>
  <si>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</si>
  <si>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</si>
  <si>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</si>
  <si>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</si>
  <si>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</si>
  <si>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</si>
  <si>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</si>
  <si>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</si>
  <si>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</si>
  <si>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</si>
  <si>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</si>
  <si>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</si>
  <si>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</si>
  <si>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</si>
  <si>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</si>
  <si>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</si>
  <si>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</si>
  <si>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</si>
  <si>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</si>
  <si>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</si>
  <si>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</si>
  <si>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</si>
  <si>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</si>
  <si>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</si>
  <si>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</si>
  <si>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</si>
  <si>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</si>
  <si>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</si>
  <si>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</si>
  <si>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</si>
  <si>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</si>
  <si>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</si>
  <si>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</si>
  <si>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</si>
  <si>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</si>
  <si>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</si>
  <si>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</si>
  <si>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</si>
  <si>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</si>
  <si>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</si>
  <si>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</si>
  <si>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</si>
  <si>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</si>
  <si>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</si>
  <si>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</si>
  <si>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</si>
  <si>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</si>
  <si>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</si>
  <si>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</si>
  <si>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</si>
  <si>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</si>
  <si>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</si>
  <si>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</si>
  <si>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</si>
  <si>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</si>
  <si>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</si>
  <si>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</si>
  <si>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</si>
  <si>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</si>
  <si>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</si>
  <si>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</si>
  <si>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</si>
  <si>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</si>
  <si>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</si>
  <si>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</si>
  <si>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</si>
  <si>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</si>
  <si>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</si>
  <si>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</si>
  <si>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</si>
  <si>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</si>
  <si>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</si>
  <si>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</si>
  <si>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</si>
  <si>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</si>
  <si>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</si>
  <si>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</si>
  <si>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</si>
  <si>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</si>
  <si>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</si>
  <si>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</si>
  <si>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</si>
  <si>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</si>
  <si>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</si>
  <si>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</si>
  <si>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</si>
  <si>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</si>
  <si>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</si>
  <si>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</si>
  <si>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</si>
  <si>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</si>
  <si>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</si>
  <si>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</si>
  <si>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</si>
  <si>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</si>
  <si>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</si>
  <si>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</si>
  <si>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</si>
  <si>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</si>
  <si>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</si>
  <si>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</si>
  <si>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</si>
  <si>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</si>
  <si>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</si>
  <si>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</si>
  <si>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</si>
  <si>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</si>
  <si>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</si>
  <si>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</si>
  <si>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</si>
  <si>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</si>
  <si>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</si>
  <si>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</si>
  <si>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</si>
  <si>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</si>
  <si>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</si>
  <si>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</si>
  <si>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</si>
  <si>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</si>
  <si>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</si>
  <si>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</si>
  <si>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</si>
  <si>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</si>
  <si>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</si>
  <si>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</si>
  <si>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</si>
  <si>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</si>
  <si>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</si>
  <si>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</si>
  <si>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</si>
  <si>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</si>
  <si>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</si>
  <si>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</si>
  <si>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</si>
  <si>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</si>
  <si>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</si>
  <si>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</si>
  <si>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</si>
  <si>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</si>
  <si>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</si>
  <si>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</si>
  <si>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</si>
  <si>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</si>
  <si>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</si>
  <si>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</si>
  <si>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</si>
  <si>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</si>
  <si>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</si>
  <si>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</si>
  <si>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</si>
  <si>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</si>
  <si>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</si>
  <si>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</si>
  <si>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</si>
  <si>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</si>
  <si>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</si>
  <si>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</si>
  <si>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</si>
  <si>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</si>
  <si>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</si>
  <si>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</si>
  <si>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</si>
  <si>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</si>
  <si>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</si>
  <si>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</si>
  <si>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</si>
  <si>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</si>
  <si>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</si>
  <si>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</si>
  <si>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</si>
  <si>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</si>
  <si>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</si>
  <si>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</si>
  <si>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</si>
  <si>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</si>
  <si>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</si>
  <si>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</si>
  <si>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</si>
  <si>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</si>
  <si>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</si>
  <si>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</si>
  <si>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</si>
  <si>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</si>
  <si>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</si>
  <si>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</si>
  <si>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</si>
  <si>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</si>
  <si>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</si>
  <si>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</si>
  <si>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</si>
  <si>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</si>
  <si>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</si>
  <si>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</si>
  <si>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</si>
  <si>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</si>
  <si>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</si>
  <si>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</si>
  <si>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</si>
  <si>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</si>
  <si>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</si>
  <si>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</si>
  <si>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</si>
  <si>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</si>
  <si>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</si>
  <si>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</si>
  <si>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</si>
  <si>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</si>
  <si>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</si>
  <si>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</si>
  <si>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</si>
  <si>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</si>
  <si>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</si>
  <si>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</si>
  <si>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</si>
  <si>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</si>
  <si>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</si>
  <si>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</si>
  <si>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</si>
  <si>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</si>
  <si>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</si>
  <si>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</si>
  <si>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</si>
  <si>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</si>
  <si>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</si>
  <si>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</si>
  <si>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</si>
  <si>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</si>
  <si>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</si>
  <si>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</si>
  <si>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</si>
  <si>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</si>
  <si>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</si>
  <si>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</si>
  <si>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</si>
  <si>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</si>
  <si>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</si>
  <si>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</si>
  <si>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</si>
  <si>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</si>
  <si>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</si>
  <si>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</si>
  <si>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</si>
  <si>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</si>
  <si>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</si>
  <si>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</si>
  <si>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</si>
  <si>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</si>
  <si>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</si>
  <si>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</si>
  <si>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</si>
  <si>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</si>
  <si>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</si>
  <si>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</si>
  <si>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</si>
  <si>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</si>
  <si>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</si>
  <si>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</si>
  <si>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</si>
  <si>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</si>
  <si>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</si>
  <si>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</si>
  <si>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</si>
  <si>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</si>
  <si>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</si>
  <si>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</si>
  <si>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</si>
  <si>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</si>
  <si>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</si>
  <si>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</si>
  <si>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</si>
  <si>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</si>
  <si>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</si>
  <si>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</si>
  <si>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</si>
  <si>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</si>
  <si>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</si>
  <si>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</si>
  <si>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</si>
  <si>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</si>
  <si>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</si>
  <si>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</si>
  <si>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</si>
  <si>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</si>
  <si>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</si>
  <si>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</si>
  <si>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</si>
  <si>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</si>
  <si>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</si>
  <si>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</si>
  <si>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</si>
  <si>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</si>
  <si>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</si>
  <si>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</si>
  <si>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</si>
  <si>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</si>
  <si>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</si>
  <si>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</si>
  <si>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</si>
  <si>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</si>
  <si>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</si>
  <si>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</si>
  <si>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</si>
  <si>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</si>
  <si>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</si>
  <si>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</si>
  <si>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</si>
  <si>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</si>
  <si>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</si>
  <si>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</si>
  <si>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</si>
  <si>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</si>
  <si>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</si>
  <si>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</si>
  <si>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</si>
  <si>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</si>
  <si>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</si>
  <si>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</si>
  <si>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</si>
  <si>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</si>
  <si>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</si>
  <si>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</si>
  <si>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</si>
  <si>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</si>
  <si>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</si>
  <si>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</si>
  <si>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</si>
  <si>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</si>
  <si>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</si>
  <si>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</si>
  <si>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</si>
  <si>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</si>
  <si>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</si>
  <si>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</si>
  <si>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</si>
  <si>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</si>
  <si>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</si>
  <si>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</si>
  <si>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</si>
  <si>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</si>
  <si>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</si>
  <si>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</si>
  <si>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</si>
  <si>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</si>
  <si>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</si>
  <si>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</si>
  <si>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</si>
  <si>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</si>
  <si>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</si>
  <si>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</si>
  <si>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</si>
  <si>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</si>
  <si>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</si>
  <si>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</si>
  <si>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</si>
  <si>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</si>
  <si>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</si>
  <si>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</si>
  <si>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</si>
  <si>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</si>
  <si>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</si>
  <si>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</si>
  <si>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</si>
  <si>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</si>
  <si>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</si>
  <si>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</si>
  <si>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</si>
  <si>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</si>
  <si>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</si>
  <si>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</si>
  <si>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</si>
  <si>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</si>
  <si>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</si>
  <si>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</si>
  <si>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</si>
  <si>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</si>
  <si>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</si>
  <si>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</si>
  <si>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</si>
  <si>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</si>
  <si>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</si>
  <si>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</si>
  <si>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</si>
  <si>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</si>
  <si>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</si>
  <si>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</si>
  <si>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</si>
  <si>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</si>
  <si>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</si>
  <si>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</si>
  <si>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</si>
  <si>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</si>
  <si>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</si>
  <si>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</si>
  <si>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</si>
  <si>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</si>
  <si>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</si>
  <si>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</si>
  <si>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</si>
  <si>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</si>
  <si>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</si>
  <si>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</si>
  <si>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</si>
  <si>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</si>
  <si>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</si>
  <si>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</si>
  <si>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</si>
  <si>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</si>
  <si>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</si>
  <si>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</si>
  <si>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</si>
  <si>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</si>
  <si>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</si>
  <si>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</si>
  <si>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</si>
  <si>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</si>
  <si>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</si>
  <si>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</si>
  <si>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</si>
  <si>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</si>
  <si>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</si>
  <si>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</si>
  <si>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</si>
  <si>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</si>
  <si>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</si>
  <si>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</si>
  <si>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</si>
  <si>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</si>
  <si>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</si>
  <si>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</si>
  <si>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</si>
  <si>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</si>
  <si>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</si>
  <si>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</si>
  <si>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</si>
  <si>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</si>
  <si>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</si>
  <si>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</si>
  <si>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</si>
  <si>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</si>
  <si>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</si>
  <si>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</si>
  <si>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</si>
  <si>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</si>
  <si>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</si>
  <si>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</si>
  <si>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</si>
  <si>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</si>
  <si>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</si>
  <si>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</si>
  <si>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</si>
  <si>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</si>
  <si>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</si>
  <si>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</si>
  <si>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</si>
  <si>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</si>
  <si>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</si>
  <si>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</si>
  <si>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</si>
  <si>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</si>
  <si>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</si>
  <si>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</si>
  <si>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</si>
  <si>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</si>
  <si>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</si>
  <si>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</si>
  <si>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</si>
  <si>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</si>
  <si>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</si>
  <si>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</si>
  <si>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</si>
  <si>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</si>
  <si>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</si>
  <si>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</si>
  <si>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</si>
  <si>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</si>
  <si>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</si>
  <si>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</si>
  <si>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</si>
  <si>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</si>
  <si>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</si>
  <si>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</si>
  <si>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</si>
  <si>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</si>
  <si>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</si>
  <si>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</si>
  <si>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</si>
  <si>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</si>
  <si>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</si>
  <si>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</si>
  <si>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</si>
  <si>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</si>
  <si>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</si>
  <si>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</si>
  <si>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</si>
  <si>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</si>
  <si>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</si>
  <si>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</si>
  <si>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</si>
  <si>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</si>
  <si>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</si>
  <si>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</si>
  <si>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</si>
  <si>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</si>
  <si>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</si>
  <si>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</si>
  <si>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</si>
  <si>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</si>
  <si>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</si>
  <si>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</si>
  <si>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</si>
  <si>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</si>
  <si>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</si>
  <si>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</si>
  <si>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</si>
  <si>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</si>
  <si>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</si>
  <si>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</si>
  <si>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</si>
  <si>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</si>
  <si>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</si>
  <si>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</si>
  <si>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</si>
  <si>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</si>
  <si>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</si>
  <si>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</si>
  <si>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</si>
  <si>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</si>
  <si>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</si>
  <si>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</si>
  <si>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</si>
  <si>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</si>
  <si>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</si>
  <si>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</si>
  <si>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</si>
  <si>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</si>
  <si>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</si>
  <si>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</si>
  <si>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</si>
  <si>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</si>
  <si>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</si>
  <si>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</si>
  <si>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</si>
  <si>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</si>
  <si>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</si>
  <si>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</si>
  <si>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</si>
  <si>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</si>
  <si>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</si>
  <si>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</si>
  <si>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</si>
  <si>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</si>
  <si>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</si>
  <si>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</si>
  <si>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</si>
  <si>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</si>
  <si>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</si>
  <si>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</si>
  <si>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</si>
  <si>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</si>
  <si>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</si>
  <si>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</si>
  <si>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</si>
  <si>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</si>
  <si>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</si>
  <si>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</si>
  <si>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</si>
  <si>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</si>
  <si>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</si>
  <si>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</si>
  <si>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</si>
  <si>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</si>
  <si>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</si>
  <si>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</si>
  <si>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</si>
  <si>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</si>
  <si>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</si>
  <si>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</si>
  <si>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</si>
  <si>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</si>
  <si>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</si>
  <si>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</si>
  <si>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</si>
  <si>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</si>
  <si>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</si>
  <si>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</si>
  <si>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</si>
  <si>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</si>
  <si>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</si>
  <si>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</si>
  <si>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</si>
  <si>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</si>
  <si>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</si>
  <si>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</si>
  <si>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</si>
  <si>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</si>
  <si>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</si>
  <si>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</si>
  <si>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</si>
  <si>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</si>
  <si>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</si>
  <si>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</si>
  <si>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</si>
  <si>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</si>
  <si>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</si>
  <si>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</si>
  <si>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</si>
  <si>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</si>
  <si>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</si>
  <si>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</si>
  <si>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</si>
  <si>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</si>
  <si>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</si>
  <si>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</si>
  <si>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</si>
  <si>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</si>
  <si>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</si>
  <si>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</si>
  <si>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</si>
  <si>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</si>
  <si>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</si>
  <si>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</si>
  <si>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</si>
  <si>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</si>
  <si>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</si>
  <si>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</si>
  <si>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</si>
  <si>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</si>
  <si>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</si>
  <si>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</si>
  <si>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</si>
  <si>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</si>
  <si>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</si>
  <si>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</si>
  <si>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</si>
  <si>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</si>
  <si>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</si>
  <si>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</si>
  <si>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</si>
  <si>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</si>
  <si>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</si>
  <si>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</si>
  <si>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</si>
  <si>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</si>
  <si>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</si>
  <si>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</si>
  <si>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</si>
  <si>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</si>
  <si>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</si>
  <si>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</si>
  <si>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</si>
  <si>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</si>
  <si>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</si>
  <si>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</si>
  <si>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</si>
  <si>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</si>
  <si>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</si>
  <si>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</si>
  <si>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</si>
  <si>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</si>
  <si>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</si>
  <si>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</si>
  <si>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</si>
  <si>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</si>
  <si>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</si>
  <si>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</si>
  <si>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</si>
  <si>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</si>
  <si>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</si>
  <si>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</si>
  <si>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</si>
  <si>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</si>
  <si>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</si>
  <si>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</si>
  <si>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</si>
  <si>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</si>
  <si>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</si>
  <si>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</si>
  <si>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</si>
  <si>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</si>
  <si>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</si>
  <si>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</si>
  <si>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</si>
  <si>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</si>
  <si>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</si>
  <si>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</si>
  <si>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</si>
  <si>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</si>
  <si>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</si>
  <si>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</si>
  <si>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</si>
  <si>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</si>
  <si>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</si>
  <si>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</si>
  <si>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</si>
  <si>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</si>
  <si>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</si>
  <si>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</si>
  <si>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</si>
  <si>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</si>
  <si>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</si>
  <si>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</si>
  <si>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</si>
  <si>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</si>
  <si>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</si>
  <si>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</si>
  <si>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</si>
  <si>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</si>
  <si>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</si>
  <si>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</si>
  <si>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</si>
  <si>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</si>
  <si>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</si>
  <si>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</si>
  <si>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</si>
  <si>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</si>
  <si>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</si>
  <si>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</si>
  <si>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</si>
  <si>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</si>
  <si>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</si>
  <si>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</si>
  <si>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</si>
  <si>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</si>
  <si>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</si>
  <si>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</si>
  <si>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</si>
  <si>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</si>
  <si>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</si>
  <si>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</si>
  <si>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</si>
  <si>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</si>
  <si>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</si>
  <si>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</si>
  <si>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</si>
  <si>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</si>
  <si>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</si>
  <si>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</si>
  <si>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</si>
  <si>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</si>
  <si>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</si>
  <si>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</si>
  <si>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</si>
  <si>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</si>
  <si>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</si>
  <si>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</si>
  <si>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</si>
  <si>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</si>
  <si>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</si>
  <si>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</si>
  <si>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</si>
  <si>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</si>
  <si>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</si>
  <si>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</si>
  <si>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</si>
  <si>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</si>
  <si>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</si>
  <si>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</si>
  <si>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</si>
  <si>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</si>
  <si>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</si>
  <si>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</si>
  <si>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</si>
  <si>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</si>
  <si>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</si>
  <si>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</si>
  <si>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</si>
  <si>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</si>
  <si>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</si>
  <si>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</si>
  <si>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</si>
  <si>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</si>
  <si>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</si>
  <si>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</si>
  <si>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</si>
  <si>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</si>
  <si>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</si>
  <si>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</si>
  <si>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</si>
  <si>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</si>
  <si>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</si>
  <si>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</si>
  <si>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</si>
  <si>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</si>
  <si>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</si>
  <si>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</si>
  <si>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</si>
  <si>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</si>
  <si>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</si>
  <si>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</si>
  <si>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</si>
  <si>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</si>
  <si>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</si>
  <si>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</si>
  <si>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</si>
  <si>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</si>
  <si>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</si>
  <si>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</si>
  <si>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</si>
  <si>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</si>
  <si>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</si>
  <si>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</si>
  <si>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</si>
  <si>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</si>
  <si>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</si>
  <si>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</si>
  <si>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</si>
  <si>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</si>
  <si>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</si>
  <si>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</si>
  <si>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</si>
  <si>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</si>
  <si>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</si>
  <si>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</si>
  <si>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</si>
  <si>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</si>
  <si>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</si>
  <si>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</si>
  <si>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</si>
  <si>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</si>
  <si>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</si>
  <si>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</si>
  <si>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</si>
  <si>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</si>
  <si>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</si>
  <si>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</si>
  <si>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</si>
  <si>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</si>
  <si>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</si>
  <si>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</si>
  <si>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</si>
  <si>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</si>
  <si>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</si>
  <si>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</si>
  <si>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</si>
  <si>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</si>
  <si>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</si>
  <si>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</si>
  <si>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</si>
  <si>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</si>
  <si>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</si>
  <si>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</si>
  <si>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</si>
  <si>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</si>
  <si>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</si>
  <si>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</si>
  <si>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</si>
  <si>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</si>
  <si>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</si>
  <si>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</si>
  <si>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</si>
  <si>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</si>
  <si>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</si>
  <si>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</si>
  <si>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</si>
  <si>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</si>
  <si>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</si>
  <si>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</si>
  <si>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</si>
  <si>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</si>
  <si>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</si>
  <si>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</si>
  <si>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</si>
  <si>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</si>
  <si>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</si>
  <si>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</si>
  <si>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</si>
  <si>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</si>
  <si>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</si>
  <si>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</si>
  <si>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</si>
  <si>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</si>
  <si>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</si>
  <si>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</si>
  <si>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</si>
  <si>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</si>
  <si>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</si>
  <si>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</si>
  <si>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</si>
  <si>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</si>
  <si>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</si>
  <si>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</si>
  <si>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</si>
  <si>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</si>
  <si>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</si>
  <si>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</si>
  <si>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</si>
  <si>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</si>
  <si>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</si>
  <si>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</si>
  <si>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</si>
  <si>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</si>
  <si>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</si>
  <si>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</si>
  <si>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</si>
  <si>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</si>
  <si>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</si>
  <si>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</si>
  <si>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</si>
  <si>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</si>
  <si>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</si>
  <si>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</si>
  <si>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</si>
  <si>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</si>
  <si>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</si>
  <si>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</si>
  <si>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</si>
  <si>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</si>
  <si>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</si>
  <si>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</si>
  <si>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</si>
  <si>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</si>
  <si>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</si>
  <si>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</si>
  <si>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</si>
  <si>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</si>
  <si>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</si>
  <si>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</si>
  <si>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</si>
  <si>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</si>
  <si>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</si>
  <si>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</si>
  <si>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</si>
  <si>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</si>
  <si>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</si>
  <si>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</si>
  <si>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</si>
  <si>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</si>
  <si>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</si>
  <si>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</si>
  <si>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</si>
  <si>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</si>
  <si>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</si>
  <si>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</si>
  <si>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</si>
  <si>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</si>
  <si>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</si>
  <si>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</si>
  <si>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</si>
  <si>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</si>
  <si>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</si>
  <si>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</si>
  <si>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</si>
  <si>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</si>
  <si>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</si>
  <si>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</si>
  <si>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</si>
  <si>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</si>
  <si>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</si>
  <si>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</si>
  <si>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</si>
  <si>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</si>
  <si>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</si>
  <si>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</si>
  <si>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</si>
  <si>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</si>
  <si>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</si>
  <si>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</si>
  <si>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</si>
  <si>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</si>
  <si>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</si>
  <si>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</si>
  <si>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</si>
  <si>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</si>
  <si>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</si>
  <si>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</si>
  <si>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</si>
  <si>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</si>
  <si>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</si>
  <si>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</si>
  <si>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</si>
  <si>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</si>
  <si>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</si>
  <si>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</si>
  <si>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</si>
  <si>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</si>
  <si>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</si>
  <si>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</si>
  <si>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</si>
  <si>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</si>
  <si>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</si>
  <si>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</si>
  <si>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</si>
  <si>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</si>
  <si>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</si>
  <si>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</si>
  <si>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</si>
  <si>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</si>
  <si>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</si>
  <si>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</si>
  <si>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</si>
  <si>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</si>
  <si>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</si>
  <si>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</si>
  <si>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</si>
  <si>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</si>
  <si>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</si>
  <si>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</si>
  <si>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</si>
  <si>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</si>
  <si>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</si>
  <si>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</si>
  <si>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</si>
  <si>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</si>
  <si>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</si>
  <si>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</si>
  <si>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</si>
  <si>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</si>
  <si>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</si>
  <si>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</si>
  <si>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</si>
  <si>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</si>
  <si>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</si>
  <si>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</si>
  <si>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</si>
  <si>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</si>
  <si>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</si>
  <si>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</si>
  <si>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</si>
  <si>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</si>
  <si>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</si>
  <si>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</si>
  <si>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</si>
  <si>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</si>
  <si>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</si>
  <si>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</si>
  <si>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</si>
  <si>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</si>
  <si>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</si>
  <si>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</si>
  <si>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</si>
  <si>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</si>
  <si>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</si>
  <si>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</si>
  <si>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</si>
  <si>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</si>
  <si>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</si>
  <si>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</si>
  <si>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</si>
  <si>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</si>
  <si>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</si>
  <si>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</si>
  <si>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</si>
  <si>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</si>
  <si>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</si>
  <si>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</si>
  <si>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</si>
  <si>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</si>
  <si>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</si>
  <si>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</si>
  <si>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</si>
  <si>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</si>
  <si>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</si>
  <si>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</si>
  <si>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</si>
  <si>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</si>
  <si>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</si>
  <si>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</si>
  <si>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</si>
  <si>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</si>
  <si>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</si>
  <si>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</si>
  <si>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</si>
  <si>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</si>
  <si>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</si>
  <si>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</si>
  <si>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</si>
  <si>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</si>
  <si>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</si>
  <si>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</si>
  <si>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</si>
  <si>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</si>
  <si>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</si>
  <si>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</si>
  <si>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</si>
  <si>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</si>
  <si>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</si>
  <si>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</si>
  <si>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</si>
  <si>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</si>
  <si>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</si>
  <si>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</si>
  <si>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</si>
  <si>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</si>
  <si>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</si>
  <si>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</si>
  <si>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</si>
  <si>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</si>
  <si>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</si>
  <si>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</si>
  <si>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</si>
  <si>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</si>
  <si>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</si>
  <si>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</si>
  <si>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</si>
  <si>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</si>
  <si>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</si>
  <si>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</si>
  <si>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</si>
  <si>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</si>
  <si>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</si>
  <si>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</si>
  <si>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</si>
  <si>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</si>
  <si>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</si>
  <si>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</si>
  <si>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</si>
  <si>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</si>
  <si>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</si>
  <si>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</si>
  <si>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</si>
  <si>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</si>
  <si>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</si>
  <si>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</si>
  <si>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</si>
  <si>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</si>
  <si>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</si>
  <si>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</si>
  <si>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</si>
  <si>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</si>
  <si>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</si>
  <si>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</si>
  <si>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</si>
  <si>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</si>
  <si>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</si>
  <si>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</si>
  <si>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</si>
  <si>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</si>
  <si>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</si>
  <si>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</si>
  <si>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</si>
  <si>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</si>
  <si>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</si>
  <si>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</si>
  <si>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</si>
  <si>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</si>
  <si>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</si>
  <si>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</si>
  <si>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</si>
  <si>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</si>
  <si>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</si>
  <si>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</si>
  <si>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</si>
  <si>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</si>
  <si>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</si>
  <si>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</si>
  <si>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</si>
  <si>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</si>
  <si>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</si>
  <si>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</si>
  <si>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</si>
  <si>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</si>
  <si>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</si>
  <si>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</si>
  <si>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</si>
  <si>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</si>
  <si>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</si>
  <si>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</si>
  <si>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</si>
  <si>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</si>
  <si>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</si>
  <si>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</si>
  <si>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</si>
  <si>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</si>
  <si>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</si>
  <si>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</si>
  <si>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</si>
  <si>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</si>
  <si>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</si>
  <si>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</si>
  <si>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</si>
  <si>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</si>
  <si>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</si>
  <si>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</si>
  <si>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</si>
  <si>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</si>
  <si>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</si>
  <si>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</si>
  <si>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</si>
  <si>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</si>
  <si>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</si>
  <si>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</si>
  <si>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</si>
  <si>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</si>
  <si>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</si>
  <si>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</si>
  <si>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</si>
  <si>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</si>
  <si>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</si>
  <si>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</si>
  <si>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</si>
  <si>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</si>
  <si>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</si>
  <si>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</si>
  <si>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</si>
  <si>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</si>
  <si>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</si>
  <si>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</si>
  <si>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</si>
  <si>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</si>
  <si>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</si>
  <si>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</si>
  <si>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</si>
  <si>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</si>
  <si>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</si>
  <si>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</si>
  <si>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</si>
  <si>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</si>
  <si>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</si>
  <si>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</si>
  <si>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</si>
  <si>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</si>
  <si>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</si>
  <si>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</si>
  <si>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</si>
  <si>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</si>
  <si>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</si>
  <si>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</si>
  <si>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</si>
  <si>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</si>
  <si>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</si>
  <si>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</si>
  <si>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</si>
  <si>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</si>
  <si>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</si>
  <si>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</si>
  <si>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</si>
  <si>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</si>
  <si>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</si>
  <si>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</si>
  <si>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</si>
  <si>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</si>
  <si>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</si>
  <si>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</si>
  <si>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</si>
  <si>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</si>
  <si>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</si>
  <si>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</si>
  <si>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</si>
  <si>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</si>
  <si>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</si>
  <si>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</si>
  <si>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</si>
  <si>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</si>
  <si>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</si>
  <si>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</si>
  <si>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</si>
  <si>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</si>
  <si>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</si>
  <si>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</si>
  <si>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</si>
  <si>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</si>
  <si>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</si>
  <si>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</si>
  <si>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</si>
  <si>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</si>
  <si>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</si>
  <si>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</si>
  <si>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</si>
  <si>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</si>
  <si>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</si>
  <si>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</si>
  <si>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</si>
  <si>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</si>
  <si>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</si>
  <si>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</si>
  <si>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</si>
  <si>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</si>
  <si>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</si>
  <si>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</si>
  <si>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</si>
  <si>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</si>
  <si>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</si>
  <si>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</si>
  <si>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</si>
  <si>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</si>
  <si>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</si>
  <si>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</si>
  <si>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</si>
  <si>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</si>
  <si>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</si>
  <si>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</si>
  <si>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</si>
  <si>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</si>
  <si>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</si>
  <si>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</si>
  <si>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</si>
  <si>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</si>
  <si>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</si>
  <si>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</si>
  <si>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</si>
  <si>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</si>
  <si>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</si>
  <si>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</si>
  <si>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</si>
  <si>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</si>
  <si>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</si>
  <si>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</si>
  <si>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</si>
  <si>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</si>
  <si>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</si>
  <si>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</si>
  <si>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</si>
  <si>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</si>
  <si>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</si>
  <si>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</si>
  <si>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</si>
  <si>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</si>
  <si>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</si>
  <si>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</si>
  <si>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</si>
  <si>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</si>
  <si>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</si>
  <si>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</si>
  <si>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</si>
  <si>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</si>
  <si>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</si>
  <si>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</si>
  <si>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</si>
  <si>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</si>
  <si>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</si>
  <si>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</si>
  <si>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</si>
  <si>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</si>
  <si>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</si>
  <si>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</si>
  <si>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</si>
  <si>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</si>
  <si>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</si>
  <si>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</si>
  <si>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</si>
  <si>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</si>
  <si>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</si>
  <si>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</si>
  <si>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</si>
  <si>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</si>
  <si>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</si>
  <si>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</si>
  <si>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</si>
  <si>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</si>
  <si>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</si>
  <si>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</si>
  <si>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</si>
  <si>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</si>
  <si>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</si>
  <si>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</si>
  <si>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</si>
  <si>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</si>
  <si>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</si>
  <si>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</si>
  <si>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</si>
  <si>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</si>
  <si>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</si>
  <si>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</si>
  <si>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</si>
  <si>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</si>
  <si>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</si>
  <si>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</si>
  <si>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</si>
  <si>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</si>
  <si>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</si>
  <si>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</si>
  <si>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</si>
  <si>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</si>
  <si>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</si>
  <si>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</si>
  <si>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</si>
  <si>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</si>
  <si>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</si>
  <si>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</si>
  <si>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</si>
  <si>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</si>
  <si>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</si>
  <si>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</si>
  <si>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</si>
  <si>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</si>
  <si>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</si>
  <si>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</si>
  <si>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</si>
  <si>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</si>
  <si>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</si>
  <si>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</si>
  <si>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</si>
  <si>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</si>
  <si>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</si>
  <si>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</si>
  <si>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</si>
  <si>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</si>
  <si>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</si>
  <si>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</si>
  <si>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</si>
  <si>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</si>
  <si>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</si>
  <si>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</si>
  <si>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</si>
  <si>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</si>
  <si>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</si>
  <si>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</si>
  <si>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</si>
  <si>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</si>
  <si>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</si>
  <si>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</si>
  <si>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</si>
  <si>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</si>
  <si>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</si>
  <si>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</si>
  <si>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</si>
  <si>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</si>
  <si>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</si>
  <si>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</si>
  <si>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</si>
  <si>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</si>
  <si>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</si>
  <si>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</si>
  <si>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</si>
  <si>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</si>
  <si>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</si>
  <si>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</si>
  <si>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</si>
  <si>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</si>
  <si>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</si>
  <si>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</si>
  <si>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</si>
  <si>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</si>
  <si>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</si>
  <si>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</si>
  <si>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</si>
  <si>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</si>
  <si>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</si>
  <si>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</si>
  <si>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</si>
  <si>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</si>
  <si>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</si>
  <si>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</si>
  <si>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</si>
  <si>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</si>
  <si>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</si>
  <si>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</si>
  <si>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</si>
  <si>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</si>
  <si>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</si>
  <si>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</si>
  <si>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</si>
  <si>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</si>
  <si>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</si>
  <si>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</si>
  <si>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</si>
  <si>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</si>
  <si>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</si>
  <si>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</si>
  <si>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</si>
  <si>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</si>
  <si>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</si>
  <si>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</si>
  <si>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</si>
  <si>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</si>
  <si>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</si>
  <si>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</si>
  <si>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</si>
  <si>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</si>
  <si>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</si>
  <si>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</si>
  <si>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</si>
  <si>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</si>
  <si>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</si>
  <si>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</si>
  <si>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</si>
  <si>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</si>
  <si>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</si>
  <si>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</si>
  <si>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</si>
  <si>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</si>
  <si>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</si>
  <si>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</si>
  <si>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</si>
  <si>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</si>
  <si>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</si>
  <si>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</si>
  <si>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</si>
  <si>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</si>
  <si>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</si>
  <si>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</si>
  <si>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</si>
  <si>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</si>
  <si>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</si>
  <si>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</si>
  <si>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</si>
  <si>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</si>
  <si>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</si>
  <si>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</si>
  <si>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</si>
  <si>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</si>
  <si>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</si>
  <si>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</si>
  <si>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</si>
  <si>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</si>
  <si>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</si>
  <si>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</si>
  <si>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</si>
  <si>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</si>
  <si>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</si>
  <si>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</si>
  <si>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</si>
  <si>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</si>
  <si>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</si>
  <si>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</si>
  <si>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</si>
  <si>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</si>
  <si>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</si>
  <si>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</si>
  <si>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</si>
  <si>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</si>
  <si>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</si>
  <si>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</si>
  <si>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</si>
  <si>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</si>
  <si>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</si>
  <si>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</si>
  <si>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</si>
  <si>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</si>
  <si>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</si>
  <si>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</si>
  <si>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</si>
  <si>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</si>
  <si>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</si>
  <si>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</si>
  <si>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</si>
  <si>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</si>
  <si>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</si>
  <si>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</si>
  <si>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</si>
  <si>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</si>
  <si>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</si>
  <si>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</si>
  <si>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</si>
  <si>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</si>
  <si>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</si>
  <si>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</si>
  <si>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</si>
  <si>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</si>
  <si>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</si>
  <si>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</si>
  <si>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</si>
  <si>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</si>
  <si>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</si>
  <si>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</si>
  <si>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</si>
  <si>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</si>
  <si>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</si>
  <si>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</si>
  <si>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</si>
  <si>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</si>
  <si>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</si>
  <si>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</si>
  <si>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</si>
  <si>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</si>
  <si>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</si>
  <si>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</si>
  <si>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</si>
  <si>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</si>
  <si>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</si>
  <si>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</si>
  <si>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</si>
  <si>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</si>
  <si>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</si>
  <si>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</si>
  <si>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</si>
  <si>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</si>
  <si>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</si>
  <si>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</si>
  <si>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</si>
  <si>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</si>
  <si>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</si>
  <si>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</si>
  <si>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</si>
  <si>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</si>
  <si>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</si>
  <si>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</si>
  <si>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</si>
  <si>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</si>
  <si>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</si>
  <si>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</si>
  <si>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</si>
  <si>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</si>
  <si>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</si>
  <si>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</si>
  <si>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</si>
  <si>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</si>
  <si>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</si>
  <si>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</si>
  <si>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</si>
  <si>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</si>
  <si>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</si>
  <si>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</si>
  <si>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</si>
  <si>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</si>
  <si>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</si>
  <si>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</si>
  <si>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</si>
  <si>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</si>
  <si>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</si>
  <si>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</si>
  <si>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</si>
  <si>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</si>
  <si>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</si>
  <si>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</si>
  <si>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</si>
  <si>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</si>
  <si>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</si>
  <si>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</si>
  <si>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</si>
  <si>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</si>
  <si>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</si>
  <si>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</si>
  <si>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</si>
  <si>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</si>
  <si>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</si>
  <si>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</si>
  <si>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</si>
  <si>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</si>
  <si>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</si>
  <si>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</si>
  <si>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</si>
  <si>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</si>
  <si>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</si>
  <si>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</si>
  <si>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</si>
  <si>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</si>
  <si>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</si>
  <si>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</si>
  <si>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</si>
  <si>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</si>
  <si>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</si>
  <si>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</si>
  <si>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</si>
  <si>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</si>
  <si>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</si>
  <si>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</si>
  <si>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</si>
  <si>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</si>
  <si>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</si>
  <si>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</si>
  <si>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</si>
  <si>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</si>
  <si>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</si>
  <si>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</si>
  <si>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</si>
  <si>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</si>
  <si>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</si>
  <si>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</si>
  <si>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</si>
  <si>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</si>
  <si>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</si>
  <si>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</si>
  <si>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</si>
  <si>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</si>
  <si>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</si>
  <si>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</si>
  <si>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</si>
  <si>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</si>
  <si>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</si>
  <si>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</si>
  <si>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</si>
  <si>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</si>
  <si>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</si>
  <si>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</si>
  <si>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</si>
  <si>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</si>
  <si>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</si>
  <si>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</si>
  <si>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</si>
  <si>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</si>
  <si>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</si>
  <si>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</si>
  <si>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</si>
  <si>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</si>
  <si>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</si>
  <si>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</si>
  <si>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</si>
  <si>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</si>
  <si>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</si>
  <si>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</si>
  <si>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</si>
  <si>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</si>
  <si>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</si>
  <si>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</si>
  <si>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</si>
  <si>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</si>
  <si>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</si>
  <si>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</si>
  <si>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</si>
  <si>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</si>
  <si>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</si>
  <si>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</si>
  <si>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</si>
  <si>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</si>
  <si>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</si>
  <si>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</si>
  <si>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</si>
  <si>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</si>
  <si>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</si>
  <si>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</si>
  <si>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</si>
  <si>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</si>
  <si>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</si>
  <si>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</si>
  <si>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</si>
  <si>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</si>
  <si>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</si>
  <si>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</si>
  <si>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</si>
  <si>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</si>
  <si>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</si>
  <si>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</si>
  <si>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</si>
  <si>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</si>
  <si>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</si>
  <si>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</si>
  <si>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</si>
  <si>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</si>
  <si>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</si>
  <si>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</si>
  <si>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</si>
  <si>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</si>
  <si>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</si>
  <si>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</si>
  <si>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</si>
  <si>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</si>
  <si>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</si>
  <si>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</si>
  <si>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</si>
  <si>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</si>
  <si>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</si>
  <si>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</si>
  <si>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</si>
  <si>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</si>
  <si>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</si>
  <si>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</si>
  <si>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</si>
  <si>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</si>
  <si>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</si>
  <si>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</si>
  <si>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</si>
  <si>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</si>
  <si>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</si>
  <si>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</si>
  <si>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</si>
  <si>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</si>
  <si>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</si>
  <si>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</si>
  <si>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</si>
  <si>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</si>
  <si>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</si>
  <si>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</si>
  <si>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</si>
  <si>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</si>
  <si>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</si>
  <si>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</si>
  <si>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</si>
  <si>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</si>
  <si>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</si>
  <si>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</si>
  <si>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</si>
  <si>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</si>
  <si>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</si>
  <si>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</si>
  <si>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</si>
  <si>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</si>
  <si>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</si>
  <si>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</si>
  <si>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</si>
  <si>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</si>
  <si>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</si>
  <si>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</si>
  <si>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</si>
  <si>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</si>
  <si>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</si>
  <si>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</si>
  <si>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</si>
  <si>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</si>
  <si>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</si>
  <si>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</si>
  <si>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</si>
  <si>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</si>
  <si>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</si>
  <si>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</si>
  <si>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</si>
  <si>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</si>
  <si>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</si>
  <si>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</si>
  <si>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</si>
  <si>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</si>
  <si>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</si>
  <si>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</si>
  <si>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</si>
  <si>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</si>
  <si>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</si>
  <si>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</si>
  <si>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</si>
  <si>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</si>
  <si>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</si>
  <si>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</si>
  <si>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</si>
  <si>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</si>
  <si>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</si>
  <si>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</si>
  <si>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</si>
  <si>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</si>
  <si>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</si>
  <si>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</si>
  <si>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</si>
  <si>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</si>
  <si>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</si>
  <si>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</si>
  <si>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</si>
  <si>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</si>
  <si>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</si>
  <si>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</si>
  <si>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</si>
  <si>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</si>
  <si>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</si>
  <si>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</si>
  <si>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</si>
  <si>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</si>
  <si>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</si>
  <si>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</si>
  <si>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</si>
  <si>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</si>
  <si>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</si>
  <si>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</si>
  <si>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</si>
  <si>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</si>
  <si>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</si>
  <si>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</si>
  <si>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</si>
  <si>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</si>
  <si>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</si>
  <si>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</si>
  <si>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</si>
  <si>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</si>
  <si>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</si>
  <si>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</si>
  <si>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</si>
  <si>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</si>
  <si>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</si>
  <si>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</si>
  <si>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</si>
  <si>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</si>
  <si>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</si>
  <si>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</si>
  <si>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</si>
  <si>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</si>
  <si>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</si>
  <si>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</si>
  <si>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</si>
  <si>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</si>
  <si>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</si>
  <si>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</si>
  <si>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</si>
  <si>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</si>
  <si>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</si>
  <si>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</si>
  <si>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</si>
  <si>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</si>
  <si>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</si>
  <si>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</si>
  <si>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</si>
  <si>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</si>
  <si>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</si>
  <si>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</si>
  <si>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</si>
  <si>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</si>
  <si>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</si>
  <si>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</si>
  <si>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</si>
  <si>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</si>
  <si>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</si>
  <si>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</si>
  <si>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</si>
  <si>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</si>
  <si>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</si>
  <si>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</si>
  <si>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</si>
  <si>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</si>
  <si>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</si>
  <si>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</si>
  <si>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</si>
  <si>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</si>
  <si>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</si>
  <si>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</si>
  <si>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</si>
  <si>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</si>
  <si>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</si>
  <si>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</si>
  <si>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</si>
  <si>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</si>
  <si>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</si>
  <si>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</si>
  <si>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</si>
  <si>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</si>
  <si>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</si>
  <si>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</si>
  <si>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</si>
  <si>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</si>
  <si>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</si>
  <si>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</si>
  <si>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</si>
  <si>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</si>
  <si>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</si>
  <si>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</si>
  <si>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</si>
  <si>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</si>
  <si>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</si>
  <si>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</si>
  <si>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</si>
  <si>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</si>
  <si>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</si>
  <si>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</si>
  <si>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</si>
  <si>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</si>
  <si>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</si>
  <si>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</si>
  <si>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</si>
  <si>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</si>
  <si>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</si>
  <si>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</si>
  <si>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</si>
  <si>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</si>
  <si>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</si>
  <si>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</si>
  <si>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</si>
  <si>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</si>
  <si>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</si>
  <si>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</si>
  <si>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</si>
  <si>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</si>
  <si>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</si>
  <si>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</si>
  <si>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</si>
  <si>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</si>
  <si>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</si>
  <si>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</si>
  <si>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</si>
  <si>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</si>
  <si>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</si>
  <si>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</si>
  <si>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</si>
  <si>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</si>
  <si>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</si>
  <si>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</si>
  <si>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</si>
  <si>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</si>
  <si>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</si>
  <si>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</si>
  <si>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</si>
  <si>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</si>
  <si>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</si>
  <si>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</si>
  <si>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</si>
  <si>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</si>
  <si>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</si>
  <si>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</si>
  <si>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</si>
  <si>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</si>
  <si>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</si>
  <si>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</si>
  <si>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</si>
  <si>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</si>
  <si>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</si>
  <si>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</si>
  <si>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</si>
  <si>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</si>
  <si>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</si>
  <si>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</si>
  <si>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</si>
  <si>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</si>
  <si>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</si>
  <si>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</si>
  <si>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</si>
  <si>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</si>
  <si>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</si>
  <si>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</si>
  <si>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</si>
  <si>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</si>
  <si>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</si>
  <si>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</si>
  <si>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</si>
  <si>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</si>
  <si>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</si>
  <si>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</si>
  <si>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</si>
  <si>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</si>
  <si>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</si>
  <si>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</si>
  <si>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</si>
  <si>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</si>
  <si>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</si>
  <si>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</si>
  <si>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</si>
  <si>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</si>
  <si>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</si>
  <si>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</si>
  <si>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</si>
  <si>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</si>
  <si>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</si>
  <si>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</si>
  <si>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</si>
  <si>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</si>
  <si>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</si>
  <si>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</si>
  <si>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</si>
  <si>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</si>
  <si>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</si>
  <si>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</si>
  <si>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</si>
  <si>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</si>
  <si>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</si>
  <si>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</si>
  <si>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</si>
  <si>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</si>
  <si>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</si>
  <si>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</si>
  <si>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</si>
  <si>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</si>
  <si>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</si>
  <si>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</si>
  <si>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</si>
  <si>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</si>
  <si>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</si>
  <si>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</si>
  <si>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</si>
  <si>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</si>
  <si>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</si>
  <si>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</si>
  <si>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</si>
  <si>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</si>
  <si>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</si>
  <si>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</si>
  <si>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</si>
  <si>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</si>
  <si>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</si>
  <si>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</si>
  <si>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</si>
  <si>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</si>
  <si>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</si>
  <si>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</si>
  <si>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</si>
  <si>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</si>
  <si>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</si>
  <si>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</si>
  <si>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</si>
  <si>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</si>
  <si>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</si>
  <si>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</si>
  <si>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</si>
  <si>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</si>
  <si>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</si>
  <si>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</si>
  <si>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</si>
  <si>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</si>
  <si>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</si>
  <si>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</si>
  <si>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</si>
  <si>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</si>
  <si>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</si>
  <si>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</si>
  <si>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</si>
  <si>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</si>
  <si>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</si>
  <si>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</si>
  <si>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</si>
  <si>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</si>
  <si>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</si>
  <si>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</si>
  <si>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</si>
  <si>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</si>
  <si>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</si>
  <si>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</si>
  <si>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</si>
  <si>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</si>
  <si>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</si>
  <si>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</si>
  <si>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</si>
  <si>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</si>
  <si>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</si>
  <si>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</si>
  <si>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</si>
  <si>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</si>
  <si>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</si>
  <si>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</si>
  <si>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</si>
  <si>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</si>
  <si>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</si>
  <si>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</si>
  <si>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</si>
  <si>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</si>
  <si>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</si>
  <si>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</si>
  <si>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</si>
  <si>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</si>
  <si>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</si>
  <si>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</si>
  <si>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</si>
  <si>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</si>
  <si>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</si>
  <si>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</si>
  <si>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</si>
  <si>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</si>
  <si>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</si>
  <si>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</si>
  <si>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</si>
  <si>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</si>
  <si>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</si>
  <si>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</si>
  <si>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</si>
  <si>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</si>
  <si>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</si>
  <si>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</si>
  <si>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</si>
  <si>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</si>
  <si>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</si>
  <si>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</si>
  <si>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</si>
  <si>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</si>
  <si>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</si>
  <si>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</si>
  <si>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</si>
  <si>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</si>
  <si>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</si>
  <si>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</si>
  <si>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</si>
  <si>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</si>
  <si>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</si>
  <si>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</si>
  <si>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</si>
  <si>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</si>
  <si>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</si>
  <si>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</si>
  <si>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</si>
  <si>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</si>
  <si>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</si>
  <si>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</si>
  <si>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</si>
  <si>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</si>
  <si>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</si>
  <si>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</si>
  <si>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</si>
  <si>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</si>
  <si>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</si>
  <si>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</si>
  <si>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</si>
  <si>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</si>
  <si>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</si>
  <si>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</si>
  <si>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</si>
  <si>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</si>
  <si>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</si>
  <si>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</si>
  <si>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</si>
  <si>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</si>
  <si>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</si>
  <si>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</si>
  <si>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</si>
  <si>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</si>
  <si>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</si>
  <si>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</si>
  <si>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</si>
  <si>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</si>
  <si>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</si>
  <si>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</si>
  <si>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</si>
  <si>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</si>
  <si>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</si>
  <si>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</si>
  <si>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</si>
  <si>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</si>
  <si>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</si>
  <si>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</si>
  <si>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</si>
  <si>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</si>
  <si>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</si>
  <si>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</si>
  <si>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</si>
  <si>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</si>
  <si>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</si>
  <si>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</si>
  <si>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</si>
  <si>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</si>
  <si>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</si>
  <si>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</si>
  <si>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</si>
  <si>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</si>
  <si>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</si>
  <si>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</si>
  <si>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</si>
  <si>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</si>
  <si>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</si>
  <si>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</si>
  <si>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</si>
  <si>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</si>
  <si>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</si>
  <si>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</si>
  <si>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</si>
  <si>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</si>
  <si>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</si>
  <si>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</si>
  <si>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</si>
  <si>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</si>
  <si>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</si>
  <si>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</si>
  <si>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</si>
  <si>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</si>
  <si>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</si>
  <si>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</si>
  <si>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</si>
  <si>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</si>
  <si>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</si>
  <si>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</si>
  <si>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</si>
  <si>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</si>
  <si>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</si>
  <si>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</si>
  <si>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</si>
  <si>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</si>
  <si>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</si>
  <si>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</si>
  <si>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</si>
  <si>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</si>
  <si>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</si>
  <si>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</si>
  <si>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</si>
  <si>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</si>
  <si>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</si>
  <si>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</si>
  <si>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</si>
  <si>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</si>
  <si>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</si>
  <si>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</si>
  <si>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</si>
  <si>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</si>
  <si>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</si>
  <si>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</si>
  <si>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</si>
  <si>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</si>
  <si>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</si>
  <si>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</si>
  <si>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</si>
  <si>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</si>
  <si>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</si>
  <si>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</si>
  <si>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</si>
  <si>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</si>
  <si>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</si>
  <si>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</si>
  <si>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</si>
  <si>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</si>
  <si>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</si>
  <si>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</si>
  <si>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</si>
  <si>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</si>
  <si>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</si>
  <si>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</si>
  <si>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</si>
  <si>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</si>
  <si>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</si>
  <si>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</si>
  <si>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</si>
  <si>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</si>
  <si>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</si>
  <si>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</si>
  <si>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</si>
  <si>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</si>
  <si>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</si>
  <si>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</si>
  <si>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</si>
  <si>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</si>
  <si>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</si>
  <si>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</si>
  <si>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</si>
  <si>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</si>
  <si>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</si>
  <si>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</si>
  <si>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</si>
  <si>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</si>
  <si>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</si>
  <si>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</si>
  <si>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</si>
  <si>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</si>
  <si>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</si>
  <si>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</si>
  <si>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</si>
  <si>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</si>
  <si>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</si>
  <si>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</si>
  <si>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</si>
  <si>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</si>
  <si>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</si>
  <si>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</si>
  <si>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</si>
  <si>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</si>
  <si>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</si>
  <si>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</si>
  <si>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</si>
  <si>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</si>
  <si>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</si>
  <si>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</si>
  <si>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</si>
  <si>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</si>
  <si>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</si>
  <si>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</si>
  <si>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</si>
  <si>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</si>
  <si>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</si>
  <si>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</si>
  <si>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</si>
  <si>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</si>
  <si>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</si>
  <si>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</si>
  <si>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</si>
  <si>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</si>
  <si>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</si>
  <si>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</si>
  <si>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</si>
  <si>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</si>
  <si>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</si>
  <si>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</si>
  <si>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</si>
  <si>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</si>
  <si>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</si>
  <si>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</si>
  <si>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</si>
  <si>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</si>
  <si>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</si>
  <si>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</si>
  <si>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</si>
  <si>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</si>
  <si>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</si>
  <si>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</si>
  <si>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</si>
  <si>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</si>
  <si>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</si>
  <si>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</si>
  <si>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</si>
  <si>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</si>
  <si>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</si>
  <si>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</si>
  <si>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</si>
  <si>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</si>
  <si>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</si>
  <si>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</si>
  <si>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</si>
  <si>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</si>
  <si>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</si>
  <si>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</si>
  <si>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</si>
  <si>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</si>
  <si>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</si>
  <si>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</si>
  <si>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</si>
  <si>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</si>
  <si>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</si>
  <si>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</si>
  <si>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</si>
  <si>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</si>
  <si>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</si>
  <si>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</si>
  <si>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</si>
  <si>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</si>
  <si>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</si>
  <si>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</si>
  <si>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</si>
  <si>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</si>
  <si>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</si>
  <si>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</si>
  <si>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</si>
  <si>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</si>
  <si>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</si>
  <si>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</si>
  <si>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</si>
  <si>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</si>
  <si>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</si>
  <si>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</si>
  <si>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</si>
  <si>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</si>
  <si>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</si>
  <si>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</si>
  <si>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</si>
  <si>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</si>
  <si>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</si>
  <si>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</si>
  <si>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</si>
  <si>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</si>
  <si>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</si>
  <si>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</si>
  <si>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</si>
  <si>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</si>
  <si>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</si>
  <si>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</si>
  <si>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</si>
  <si>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</si>
  <si>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</si>
  <si>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</si>
  <si>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</si>
  <si>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</si>
  <si>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</si>
  <si>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</si>
  <si>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</si>
  <si>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</si>
  <si>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</si>
  <si>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</si>
  <si>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</si>
  <si>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</si>
  <si>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</si>
  <si>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</si>
  <si>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</si>
  <si>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</si>
  <si>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</si>
  <si>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</si>
  <si>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</si>
  <si>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</si>
  <si>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</si>
  <si>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</si>
  <si>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</si>
  <si>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</si>
  <si>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</si>
  <si>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</si>
  <si>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</si>
  <si>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</si>
  <si>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</si>
  <si>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</si>
  <si>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</si>
  <si>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</si>
  <si>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</si>
  <si>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</si>
  <si>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</si>
  <si>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</si>
  <si>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</si>
  <si>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</si>
  <si>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</si>
  <si>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</si>
  <si>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</si>
  <si>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</si>
  <si>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</si>
  <si>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</si>
  <si>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</si>
  <si>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</si>
  <si>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</si>
  <si>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</si>
  <si>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</si>
  <si>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</si>
  <si>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</si>
  <si>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</si>
  <si>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</si>
  <si>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</si>
  <si>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</si>
  <si>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</si>
  <si>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</si>
  <si>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</si>
  <si>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</si>
  <si>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</si>
  <si>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</si>
  <si>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</si>
  <si>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</si>
  <si>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</si>
  <si>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</si>
  <si>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</si>
  <si>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</si>
  <si>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</si>
  <si>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</si>
  <si>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</si>
  <si>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</si>
  <si>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</si>
  <si>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</si>
  <si>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</si>
  <si>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</si>
  <si>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</si>
  <si>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</si>
  <si>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</si>
  <si>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</si>
  <si>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</si>
  <si>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</si>
  <si>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</si>
  <si>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</si>
  <si>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</si>
  <si>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</si>
  <si>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</si>
  <si>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</si>
  <si>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</si>
  <si>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</si>
  <si>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</si>
  <si>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</si>
  <si>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</si>
  <si>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</si>
  <si>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</si>
  <si>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</si>
  <si>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</si>
  <si>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</si>
  <si>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</si>
  <si>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</si>
  <si>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</si>
  <si>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</si>
  <si>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</si>
  <si>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</si>
  <si>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</si>
  <si>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</si>
  <si>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</si>
  <si>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</si>
  <si>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</si>
  <si>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</si>
  <si>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</si>
  <si>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</si>
  <si>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</si>
  <si>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</si>
  <si>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</si>
  <si>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</si>
  <si>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</si>
  <si>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</si>
  <si>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</si>
  <si>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</si>
  <si>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</si>
  <si>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</si>
  <si>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</si>
  <si>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</si>
  <si>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</si>
  <si>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</si>
  <si>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</si>
  <si>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</si>
  <si>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</si>
  <si>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</si>
  <si>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</si>
  <si>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</si>
  <si>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</si>
  <si>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</si>
  <si>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</si>
  <si>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</si>
  <si>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</si>
  <si>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</si>
  <si>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</si>
  <si>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</si>
  <si>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</si>
  <si>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</si>
  <si>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</si>
  <si>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</si>
  <si>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</si>
  <si>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</si>
  <si>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</si>
  <si>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</si>
  <si>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</si>
  <si>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</si>
  <si>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</si>
  <si>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</si>
  <si>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</si>
  <si>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</si>
  <si>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</si>
  <si>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</si>
  <si>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</si>
  <si>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</si>
  <si>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</si>
  <si>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</si>
  <si>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</si>
  <si>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</si>
  <si>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</si>
  <si>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</si>
  <si>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</si>
  <si>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</si>
  <si>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</si>
  <si>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</si>
  <si>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</si>
  <si>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</si>
  <si>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</si>
  <si>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</si>
  <si>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</si>
  <si>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</si>
  <si>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</si>
  <si>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</si>
  <si>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</si>
  <si>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</si>
  <si>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</si>
  <si>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</si>
  <si>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</si>
  <si>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</si>
  <si>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</si>
  <si>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</si>
  <si>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</si>
  <si>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</si>
  <si>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</si>
  <si>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</si>
  <si>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</si>
  <si>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</si>
  <si>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</si>
  <si>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</si>
  <si>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</si>
  <si>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</si>
  <si>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</si>
  <si>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</si>
  <si>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</si>
  <si>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</si>
  <si>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</si>
  <si>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</si>
  <si>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</si>
  <si>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</si>
  <si>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</si>
  <si>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</si>
  <si>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</si>
  <si>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</si>
  <si>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</si>
  <si>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</si>
  <si>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</si>
  <si>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</si>
  <si>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</si>
  <si>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</si>
  <si>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</si>
  <si>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</si>
  <si>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</si>
  <si>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</si>
  <si>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</si>
  <si>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</si>
  <si>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</si>
  <si>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</si>
  <si>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</si>
  <si>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</si>
  <si>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</si>
  <si>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</si>
  <si>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</si>
  <si>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</si>
  <si>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</si>
  <si>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</si>
  <si>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</si>
  <si>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</si>
  <si>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</si>
  <si>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</si>
  <si>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</si>
  <si>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</si>
  <si>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</si>
  <si>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</si>
  <si>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</si>
  <si>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</si>
  <si>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</si>
  <si>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</si>
  <si>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</si>
  <si>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</si>
  <si>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</si>
  <si>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</si>
  <si>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</si>
  <si>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</si>
  <si>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</si>
  <si>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</si>
  <si>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</si>
  <si>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</si>
  <si>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</si>
  <si>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</si>
  <si>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</si>
  <si>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</si>
  <si>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</si>
  <si>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</si>
  <si>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</si>
  <si>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</si>
  <si>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</si>
  <si>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</si>
  <si>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</si>
  <si>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</si>
  <si>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</si>
  <si>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</si>
  <si>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</si>
  <si>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</si>
  <si>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</si>
  <si>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</si>
  <si>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</si>
  <si>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</si>
  <si>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</si>
  <si>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</si>
  <si>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</si>
  <si>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</si>
  <si>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</si>
  <si>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</si>
  <si>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</si>
  <si>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</si>
  <si>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</si>
  <si>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</si>
  <si>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</si>
  <si>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</si>
  <si>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</si>
  <si>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</si>
  <si>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</si>
  <si>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</si>
  <si>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</si>
  <si>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</si>
  <si>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</si>
  <si>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</si>
  <si>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</si>
  <si>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</si>
  <si>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</si>
  <si>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</si>
  <si>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</si>
  <si>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</si>
  <si>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</si>
  <si>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</si>
  <si>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</si>
  <si>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</si>
  <si>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</si>
  <si>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</si>
  <si>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</si>
  <si>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</si>
  <si>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</si>
  <si>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</si>
  <si>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</si>
  <si>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</si>
  <si>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</si>
  <si>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</si>
  <si>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</si>
  <si>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</si>
  <si>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</si>
  <si>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</si>
  <si>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</si>
  <si>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</si>
  <si>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</si>
  <si>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</si>
  <si>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</si>
  <si>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</si>
  <si>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</si>
  <si>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</si>
  <si>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</si>
  <si>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</si>
  <si>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</si>
  <si>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</si>
  <si>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</si>
  <si>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</si>
  <si>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</si>
  <si>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</si>
  <si>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</si>
  <si>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</si>
  <si>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</si>
  <si>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</si>
  <si>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</si>
  <si>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</si>
  <si>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</si>
  <si>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</si>
  <si>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</si>
  <si>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</si>
  <si>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</si>
  <si>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</si>
  <si>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</si>
  <si>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</si>
  <si>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</si>
  <si>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</si>
  <si>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</si>
  <si>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</si>
  <si>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</si>
  <si>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</si>
  <si>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</si>
  <si>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</si>
  <si>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</si>
  <si>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</si>
  <si>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</si>
  <si>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</si>
  <si>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</si>
  <si>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</si>
  <si>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</si>
  <si>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</si>
  <si>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</si>
  <si>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</si>
  <si>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</si>
  <si>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</si>
  <si>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</si>
  <si>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</si>
  <si>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</si>
  <si>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</si>
  <si>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</si>
  <si>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</si>
  <si>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</si>
  <si>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</si>
  <si>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</si>
  <si>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</si>
  <si>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</si>
  <si>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</si>
  <si>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</si>
  <si>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</si>
  <si>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</si>
  <si>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</si>
  <si>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</si>
  <si>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</si>
  <si>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</si>
  <si>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</si>
  <si>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</si>
  <si>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</si>
  <si>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</si>
  <si>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</si>
  <si>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</si>
  <si>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</si>
  <si>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</si>
  <si>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</si>
  <si>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</si>
  <si>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</si>
  <si>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</si>
  <si>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</si>
  <si>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</si>
  <si>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</si>
  <si>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</si>
  <si>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</si>
  <si>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</si>
  <si>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</si>
  <si>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</si>
  <si>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</si>
  <si>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</si>
  <si>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</si>
  <si>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</si>
  <si>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</si>
  <si>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</si>
  <si>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</si>
  <si>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</si>
  <si>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</si>
  <si>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</si>
  <si>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</si>
  <si>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</si>
  <si>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</si>
  <si>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</si>
  <si>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</si>
  <si>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</si>
  <si>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</si>
  <si>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</si>
  <si>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</si>
  <si>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</si>
  <si>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</si>
  <si>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</si>
  <si>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</si>
  <si>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</si>
  <si>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</si>
  <si>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</si>
  <si>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</si>
  <si>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</si>
  <si>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</si>
  <si>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</si>
  <si>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</si>
  <si>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</si>
  <si>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</si>
  <si>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</si>
  <si>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</si>
  <si>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</si>
  <si>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</si>
  <si>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</si>
  <si>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</si>
  <si>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</si>
  <si>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</si>
  <si>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</si>
  <si>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</si>
  <si>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</si>
  <si>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</si>
  <si>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</si>
  <si>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</si>
  <si>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</si>
  <si>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</si>
  <si>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</si>
  <si>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</si>
  <si>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</si>
  <si>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</si>
  <si>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</si>
  <si>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</si>
  <si>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</si>
  <si>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</si>
  <si>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</si>
  <si>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</si>
  <si>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</si>
  <si>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</si>
  <si>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</si>
  <si>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</si>
  <si>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</si>
  <si>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</si>
  <si>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</si>
  <si>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</si>
  <si>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</si>
  <si>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</si>
  <si>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</si>
  <si>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</si>
  <si>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</si>
  <si>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</si>
  <si>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</si>
  <si>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</si>
  <si>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</si>
  <si>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</si>
  <si>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</si>
  <si>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</si>
  <si>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</si>
  <si>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</si>
  <si>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</si>
  <si>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</si>
  <si>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</si>
  <si>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</si>
  <si>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</si>
  <si>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</si>
  <si>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</si>
  <si>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</si>
  <si>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</si>
  <si>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</si>
  <si>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</si>
  <si>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</si>
  <si>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</si>
  <si>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</si>
  <si>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</si>
  <si>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</si>
  <si>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</si>
  <si>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</si>
  <si>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</si>
  <si>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</si>
  <si>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</si>
  <si>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</si>
  <si>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</si>
  <si>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</si>
  <si>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</si>
  <si>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</si>
  <si>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</si>
  <si>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</si>
  <si>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</si>
  <si>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</si>
  <si>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</si>
  <si>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</si>
  <si>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</si>
  <si>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</si>
  <si>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</si>
  <si>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</si>
  <si>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</si>
  <si>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</si>
  <si>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</si>
  <si>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</si>
  <si>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</si>
  <si>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</si>
  <si>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</si>
  <si>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</si>
  <si>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</si>
  <si>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</si>
  <si>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</si>
  <si>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</si>
  <si>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</si>
  <si>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</si>
  <si>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</si>
  <si>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</si>
  <si>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</si>
  <si>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</si>
  <si>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</si>
  <si>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</si>
  <si>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</si>
  <si>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</si>
  <si>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</si>
  <si>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</si>
  <si>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</si>
  <si>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</si>
  <si>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</si>
  <si>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</si>
  <si>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</si>
  <si>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</si>
  <si>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</si>
  <si>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</si>
  <si>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</si>
  <si>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</si>
  <si>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</si>
  <si>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</si>
  <si>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</si>
  <si>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</si>
  <si>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</si>
  <si>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</si>
  <si>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</si>
  <si>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</si>
  <si>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</si>
  <si>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</si>
  <si>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</si>
  <si>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</si>
  <si>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</si>
  <si>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</si>
  <si>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</si>
  <si>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</si>
  <si>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</si>
  <si>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</si>
  <si>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</si>
  <si>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</si>
  <si>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</si>
  <si>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</si>
  <si>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</si>
  <si>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</si>
  <si>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</si>
  <si>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</si>
  <si>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</si>
  <si>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</si>
  <si>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</si>
  <si>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</si>
  <si>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</si>
  <si>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</si>
  <si>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</si>
  <si>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</si>
  <si>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</si>
  <si>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</si>
  <si>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</si>
  <si>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</si>
  <si>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</si>
  <si>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</si>
  <si>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</si>
  <si>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</si>
  <si>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</si>
  <si>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</si>
  <si>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</si>
  <si>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</si>
  <si>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</si>
  <si>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</si>
  <si>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</si>
  <si>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</si>
  <si>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</si>
  <si>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</si>
  <si>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</si>
  <si>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</si>
  <si>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</si>
  <si>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</si>
  <si>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</si>
  <si>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</si>
  <si>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</si>
  <si>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</si>
  <si>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</si>
  <si>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</si>
  <si>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</si>
  <si>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</si>
  <si>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</si>
  <si>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</si>
  <si>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</si>
  <si>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</si>
  <si>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</si>
  <si>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</si>
  <si>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</si>
  <si>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</si>
  <si>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</si>
  <si>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</si>
  <si>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</si>
  <si>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</si>
  <si>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</si>
  <si>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</si>
  <si>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</si>
  <si>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</si>
  <si>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</si>
  <si>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</si>
  <si>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</si>
  <si>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</si>
  <si>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</si>
  <si>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</si>
  <si>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</si>
  <si>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</si>
  <si>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</si>
  <si>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</si>
  <si>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</si>
  <si>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</si>
  <si>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</si>
  <si>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</si>
  <si>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</si>
  <si>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</si>
  <si>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</si>
  <si>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</si>
  <si>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</si>
  <si>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</si>
  <si>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</si>
  <si>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</si>
  <si>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</si>
  <si>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</si>
  <si>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</si>
  <si>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</si>
  <si>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</si>
  <si>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</si>
  <si>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</si>
  <si>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</si>
  <si>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</si>
  <si>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</si>
  <si>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</si>
  <si>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</si>
  <si>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</si>
  <si>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</si>
  <si>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</si>
  <si>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</si>
  <si>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</si>
  <si>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</si>
  <si>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</si>
  <si>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</si>
  <si>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</si>
  <si>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</si>
  <si>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</si>
  <si>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</si>
  <si>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</si>
  <si>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</si>
  <si>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</si>
  <si>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</si>
  <si>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</si>
  <si>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</si>
  <si>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</si>
  <si>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</si>
  <si>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</si>
  <si>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</si>
  <si>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</si>
  <si>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</si>
  <si>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</si>
  <si>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</si>
  <si>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</si>
  <si>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</si>
  <si>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</si>
  <si>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</si>
  <si>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</si>
  <si>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</si>
  <si>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</si>
  <si>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</si>
  <si>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</si>
  <si>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</si>
  <si>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</si>
  <si>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</si>
  <si>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</si>
  <si>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</si>
  <si>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</si>
  <si>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</si>
  <si>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</si>
  <si>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</si>
  <si>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</si>
  <si>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</si>
  <si>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</si>
  <si>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</si>
  <si>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</si>
  <si>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</si>
  <si>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</si>
  <si>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</si>
  <si>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</si>
  <si>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</si>
  <si>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</si>
  <si>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</si>
  <si>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</si>
  <si>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</si>
  <si>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</si>
  <si>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</si>
  <si>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</si>
  <si>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</si>
  <si>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</si>
  <si>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</si>
  <si>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</si>
  <si>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</si>
  <si>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</si>
  <si>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</si>
  <si>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</si>
  <si>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</si>
  <si>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</si>
  <si>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</si>
  <si>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</si>
  <si>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</si>
  <si>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</si>
  <si>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</si>
  <si>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</si>
  <si>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</si>
  <si>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</si>
  <si>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</si>
  <si>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</si>
  <si>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</si>
  <si>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</si>
  <si>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</si>
  <si>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</si>
  <si>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</si>
  <si>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</si>
  <si>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</si>
  <si>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</si>
  <si>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</si>
  <si>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</si>
  <si>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</si>
  <si>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</si>
  <si>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</si>
  <si>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</si>
  <si>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</si>
  <si>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</si>
  <si>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</si>
  <si>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</si>
  <si>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</si>
  <si>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</si>
  <si>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</si>
  <si>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</si>
  <si>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</si>
  <si>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</si>
  <si>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</si>
  <si>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</si>
  <si>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</si>
  <si>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</si>
  <si>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</si>
  <si>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</si>
  <si>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</si>
  <si>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</si>
  <si>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</si>
  <si>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</si>
  <si>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</si>
  <si>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</si>
  <si>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</si>
  <si>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</si>
  <si>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</si>
  <si>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</si>
  <si>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</si>
  <si>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</si>
  <si>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</si>
  <si>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</si>
  <si>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</si>
  <si>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</si>
  <si>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</si>
  <si>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</si>
  <si>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</si>
  <si>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</si>
  <si>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</si>
  <si>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</si>
  <si>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</si>
  <si>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</si>
  <si>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</si>
  <si>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</si>
  <si>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</si>
  <si>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</si>
  <si>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</si>
  <si>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</si>
  <si>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</si>
  <si>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</si>
  <si>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</si>
  <si>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</si>
  <si>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</si>
  <si>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</si>
  <si>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</si>
  <si>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</si>
  <si>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</si>
  <si>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</si>
  <si>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</si>
  <si>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</si>
  <si>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</si>
  <si>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</si>
  <si>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</si>
  <si>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</si>
  <si>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</si>
  <si>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</si>
  <si>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</si>
  <si>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</si>
  <si>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</si>
  <si>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</si>
  <si>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</si>
  <si>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</si>
  <si>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</si>
  <si>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</si>
  <si>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</si>
  <si>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</si>
  <si>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</si>
  <si>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</si>
  <si>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</si>
  <si>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</si>
  <si>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</si>
  <si>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</si>
  <si>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</si>
  <si>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</si>
  <si>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</si>
  <si>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</si>
  <si>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</si>
  <si>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</si>
  <si>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</si>
  <si>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</si>
  <si>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</si>
  <si>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</si>
  <si>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</si>
  <si>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</si>
  <si>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</si>
  <si>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</si>
  <si>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</si>
  <si>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</si>
  <si>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</si>
  <si>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</si>
  <si>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</si>
  <si>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</si>
  <si>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</si>
  <si>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</si>
  <si>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</si>
  <si>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</si>
  <si>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</si>
  <si>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</si>
  <si>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</si>
  <si>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</si>
  <si>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</si>
  <si>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</si>
  <si>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</si>
  <si>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</si>
  <si>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</si>
  <si>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</si>
  <si>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</si>
  <si>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</si>
  <si>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</si>
  <si>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</si>
  <si>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</si>
  <si>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</si>
  <si>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</si>
  <si>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</si>
  <si>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</si>
  <si>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</si>
  <si>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</si>
  <si>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</si>
  <si>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</si>
  <si>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</si>
  <si>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</si>
  <si>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</si>
  <si>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</si>
  <si>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</si>
  <si>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</si>
  <si>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</si>
  <si>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</si>
  <si>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</si>
  <si>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</si>
  <si>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</si>
  <si>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</si>
  <si>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</si>
  <si>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</si>
  <si>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</si>
  <si>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</si>
  <si>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</si>
  <si>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</si>
  <si>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</si>
  <si>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</si>
  <si>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</si>
  <si>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</si>
  <si>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</si>
  <si>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</si>
  <si>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</si>
  <si>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</si>
  <si>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</si>
  <si>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</si>
  <si>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</si>
  <si>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</si>
  <si>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</si>
  <si>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</si>
  <si>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</si>
  <si>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</si>
  <si>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</si>
  <si>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</si>
  <si>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</si>
  <si>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</si>
  <si>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</si>
  <si>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</si>
  <si>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</si>
  <si>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</si>
  <si>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</si>
  <si>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</si>
  <si>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</si>
  <si>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</si>
  <si>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</si>
  <si>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</si>
  <si>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</si>
  <si>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</si>
  <si>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</si>
  <si>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</si>
  <si>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</si>
  <si>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</si>
  <si>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</si>
  <si>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</si>
  <si>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</si>
  <si>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</si>
  <si>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</si>
  <si>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</si>
  <si>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</si>
  <si>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</si>
  <si>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</si>
  <si>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</si>
  <si>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</si>
  <si>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</si>
  <si>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</si>
  <si>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</si>
  <si>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</si>
  <si>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</si>
  <si>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</si>
  <si>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</si>
  <si>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</si>
  <si>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</si>
  <si>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</si>
  <si>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</si>
  <si>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</si>
  <si>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</si>
  <si>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</si>
  <si>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</si>
  <si>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</si>
  <si>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</si>
  <si>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</si>
  <si>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</si>
  <si>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</si>
  <si>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</si>
  <si>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</si>
  <si>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</si>
  <si>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</si>
  <si>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</si>
  <si>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</si>
  <si>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</si>
  <si>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</si>
  <si>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</si>
  <si>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</si>
  <si>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</si>
  <si>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</si>
  <si>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</si>
  <si>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</si>
  <si>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</si>
  <si>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</si>
  <si>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</si>
  <si>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</si>
  <si>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</si>
  <si>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</si>
  <si>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</si>
  <si>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</si>
  <si>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</si>
  <si>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</si>
  <si>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</si>
  <si>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</si>
  <si>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</si>
  <si>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</si>
  <si>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</si>
  <si>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</si>
  <si>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</si>
  <si>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</si>
  <si>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</si>
  <si>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</si>
  <si>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</si>
  <si>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</si>
  <si>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</si>
  <si>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</si>
  <si>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</si>
  <si>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</si>
  <si>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</si>
  <si>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</si>
  <si>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</si>
  <si>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</si>
  <si>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</si>
  <si>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</si>
  <si>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</si>
  <si>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</si>
  <si>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</si>
  <si>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</si>
  <si>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</si>
  <si>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</si>
  <si>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</si>
  <si>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</si>
  <si>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</si>
  <si>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</si>
  <si>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</si>
  <si>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</si>
  <si>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</si>
  <si>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</si>
  <si>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</si>
  <si>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</si>
  <si>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</si>
  <si>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</si>
  <si>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</si>
  <si>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</si>
  <si>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</si>
  <si>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</si>
  <si>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</si>
  <si>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</si>
  <si>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</si>
  <si>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</si>
  <si>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</si>
  <si>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</si>
  <si>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</si>
  <si>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</si>
  <si>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</si>
  <si>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</si>
  <si>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</si>
  <si>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</si>
  <si>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</si>
  <si>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</si>
  <si>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</si>
  <si>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</si>
  <si>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</si>
  <si>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</si>
  <si>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</si>
  <si>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</si>
  <si>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</si>
  <si>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</si>
  <si>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</si>
  <si>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</si>
  <si>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</si>
  <si>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</si>
  <si>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</si>
  <si>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</si>
  <si>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</si>
  <si>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</si>
  <si>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</si>
  <si>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</si>
  <si>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</si>
  <si>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</si>
  <si>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</si>
  <si>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</si>
  <si>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</si>
  <si>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</si>
  <si>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</si>
  <si>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</si>
  <si>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</si>
  <si>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</si>
  <si>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</si>
  <si>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</si>
  <si>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</si>
  <si>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</si>
  <si>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</si>
  <si>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</si>
  <si>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</si>
  <si>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</si>
  <si>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</si>
  <si>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</si>
  <si>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</si>
  <si>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</si>
  <si>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</si>
  <si>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</si>
  <si>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</si>
  <si>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</si>
  <si>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</si>
  <si>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</si>
  <si>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</si>
  <si>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</si>
  <si>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</si>
  <si>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</si>
  <si>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</si>
  <si>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</si>
  <si>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</si>
  <si>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</si>
  <si>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</si>
  <si>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</si>
  <si>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</si>
  <si>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</si>
  <si>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</si>
  <si>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</si>
  <si>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</si>
  <si>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</si>
  <si>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</si>
  <si>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</si>
  <si>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</si>
  <si>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</si>
  <si>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</si>
  <si>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</si>
  <si>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</si>
  <si>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</si>
  <si>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</si>
  <si>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</si>
  <si>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</si>
  <si>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</si>
  <si>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</si>
  <si>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</si>
  <si>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</si>
  <si>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</si>
  <si>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</si>
  <si>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</si>
  <si>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</si>
  <si>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</si>
  <si>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</si>
  <si>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</si>
  <si>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</si>
  <si>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</si>
  <si>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</si>
  <si>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</si>
  <si>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</si>
  <si>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</si>
  <si>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</si>
  <si>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</si>
  <si>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</si>
  <si>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</si>
  <si>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</si>
  <si>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</si>
  <si>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</si>
  <si>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</si>
  <si>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</si>
  <si>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</si>
  <si>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</si>
  <si>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</si>
  <si>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</si>
  <si>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</si>
  <si>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</si>
  <si>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</si>
  <si>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</si>
  <si>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</si>
  <si>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</si>
  <si>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</si>
  <si>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</si>
  <si>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</si>
  <si>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</si>
  <si>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</si>
  <si>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</si>
  <si>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</si>
  <si>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</si>
  <si>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</si>
  <si>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</si>
  <si>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</si>
  <si>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</si>
  <si>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</si>
  <si>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</si>
  <si>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</si>
  <si>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</si>
  <si>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</si>
  <si>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</si>
  <si>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</si>
  <si>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</si>
  <si>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</si>
  <si>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</si>
  <si>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</si>
  <si>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</si>
  <si>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</si>
  <si>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</si>
  <si>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</si>
  <si>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</si>
  <si>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</si>
  <si>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</si>
  <si>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</si>
  <si>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</si>
  <si>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</si>
  <si>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</si>
  <si>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</si>
  <si>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</si>
  <si>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</si>
  <si>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</si>
  <si>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</si>
  <si>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</si>
  <si>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</si>
  <si>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</si>
  <si>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</si>
  <si>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</si>
  <si>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</si>
  <si>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</si>
  <si>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</si>
  <si>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</si>
  <si>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</si>
  <si>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</si>
  <si>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</si>
  <si>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</si>
  <si>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</si>
  <si>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</si>
  <si>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</si>
  <si>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</si>
  <si>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</si>
  <si>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</si>
  <si>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</si>
  <si>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</si>
  <si>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</si>
  <si>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</si>
  <si>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</si>
  <si>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</si>
  <si>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</si>
  <si>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</si>
  <si>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</si>
  <si>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</si>
  <si>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</si>
  <si>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</si>
  <si>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</si>
  <si>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</si>
  <si>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</si>
  <si>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</si>
  <si>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</si>
  <si>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</si>
  <si>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</si>
  <si>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</si>
  <si>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</si>
  <si>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</si>
  <si>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</si>
  <si>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</si>
  <si>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</si>
  <si>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</si>
  <si>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</si>
  <si>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</si>
  <si>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</si>
  <si>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</si>
  <si>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</si>
  <si>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</si>
  <si>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</si>
  <si>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</si>
  <si>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</si>
  <si>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</si>
  <si>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</si>
  <si>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</si>
  <si>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</si>
  <si>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</si>
  <si>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</si>
  <si>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</si>
  <si>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</si>
  <si>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</si>
  <si>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</si>
  <si>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</si>
  <si>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</si>
  <si>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</si>
  <si>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</si>
  <si>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</si>
  <si>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</si>
  <si>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</si>
  <si>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</si>
  <si>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</si>
  <si>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</si>
  <si>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</si>
  <si>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</si>
  <si>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</si>
  <si>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</si>
  <si>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</si>
  <si>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</si>
  <si>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</si>
  <si>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</si>
  <si>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</si>
  <si>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</si>
  <si>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</si>
  <si>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</si>
  <si>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</si>
  <si>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</si>
  <si>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</si>
  <si>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</si>
  <si>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</si>
  <si>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</si>
  <si>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</si>
  <si>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</si>
  <si>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</si>
  <si>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</si>
  <si>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</si>
  <si>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</si>
  <si>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</si>
  <si>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</si>
  <si>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</si>
  <si>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</si>
  <si>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</si>
  <si>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</si>
  <si>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</si>
  <si>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</si>
  <si>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</si>
  <si>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</si>
  <si>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</si>
  <si>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</si>
  <si>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</si>
  <si>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</si>
  <si>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</si>
  <si>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</si>
  <si>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</si>
  <si>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</si>
  <si>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</si>
  <si>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</si>
  <si>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</si>
  <si>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</si>
  <si>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</si>
  <si>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</si>
  <si>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</si>
  <si>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</si>
  <si>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</si>
  <si>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</si>
  <si>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</si>
  <si>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</si>
  <si>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</si>
  <si>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</si>
  <si>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</si>
  <si>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</si>
  <si>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</si>
  <si>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</si>
  <si>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</si>
  <si>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</si>
  <si>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</si>
  <si>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</si>
  <si>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</si>
  <si>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</si>
  <si>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</si>
  <si>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</si>
  <si>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</si>
  <si>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</si>
  <si>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</si>
  <si>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</si>
  <si>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</si>
  <si>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</si>
  <si>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</si>
  <si>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</si>
  <si>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</si>
  <si>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</si>
  <si>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</si>
  <si>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</si>
  <si>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</si>
  <si>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</si>
  <si>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</si>
  <si>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</si>
  <si>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</si>
  <si>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</si>
  <si>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</si>
  <si>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</si>
  <si>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</si>
  <si>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</si>
  <si>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</si>
  <si>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</si>
  <si>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</si>
  <si>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</si>
  <si>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</si>
  <si>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</si>
  <si>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</si>
  <si>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</si>
  <si>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</si>
  <si>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</si>
  <si>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</si>
  <si>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</si>
  <si>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</si>
  <si>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</si>
  <si>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</si>
  <si>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</si>
  <si>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</si>
  <si>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</si>
  <si>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</si>
  <si>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</si>
  <si>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</si>
  <si>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</si>
  <si>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</si>
  <si>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</si>
  <si>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</si>
  <si>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</si>
  <si>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</si>
  <si>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</si>
  <si>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</si>
  <si>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</si>
  <si>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</si>
  <si>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</si>
  <si>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</si>
  <si>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</si>
  <si>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</si>
  <si>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</si>
  <si>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</si>
  <si>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</si>
  <si>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</si>
  <si>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</si>
  <si>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</si>
  <si>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</si>
  <si>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</si>
  <si>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</si>
  <si>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</si>
  <si>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</si>
  <si>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</si>
  <si>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</si>
  <si>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</si>
  <si>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</si>
  <si>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</si>
  <si>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</si>
  <si>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</si>
  <si>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</si>
  <si>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</si>
  <si>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</si>
  <si>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</si>
  <si>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</si>
  <si>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</si>
  <si>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</si>
  <si>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</si>
  <si>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</si>
  <si>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</si>
  <si>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</si>
  <si>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</si>
  <si>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</si>
  <si>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</si>
  <si>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</si>
  <si>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</si>
  <si>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</si>
  <si>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</si>
  <si>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</si>
  <si>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</si>
  <si>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</si>
  <si>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</si>
  <si>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</si>
  <si>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</si>
  <si>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</si>
  <si>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</si>
  <si>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</si>
  <si>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</si>
  <si>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</si>
  <si>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</si>
  <si>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</si>
  <si>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</si>
  <si>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</si>
  <si>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</si>
  <si>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</si>
  <si>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</si>
  <si>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</si>
  <si>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</si>
  <si>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</si>
  <si>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</si>
  <si>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</si>
  <si>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</si>
  <si>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</si>
  <si>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</si>
  <si>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</si>
  <si>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</si>
  <si>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</si>
  <si>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</si>
  <si>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</si>
  <si>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</si>
  <si>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</si>
  <si>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</si>
  <si>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</si>
  <si>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</si>
  <si>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</si>
  <si>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</si>
  <si>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</si>
  <si>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</si>
  <si>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</si>
  <si>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</si>
  <si>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</si>
  <si>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</si>
  <si>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</si>
  <si>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</si>
  <si>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</si>
  <si>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</si>
  <si>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</si>
  <si>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</si>
  <si>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</si>
  <si>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</si>
  <si>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</si>
  <si>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</si>
  <si>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</si>
  <si>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</si>
  <si>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</si>
  <si>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</si>
  <si>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</si>
  <si>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</si>
  <si>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</si>
  <si>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</si>
  <si>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</si>
  <si>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</si>
  <si>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</si>
  <si>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</si>
  <si>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</si>
  <si>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</si>
  <si>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</si>
  <si>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</si>
  <si>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</si>
  <si>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</si>
  <si>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</si>
  <si>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</si>
  <si>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</si>
  <si>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</si>
  <si>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</si>
  <si>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</si>
  <si>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</si>
  <si>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</si>
  <si>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</si>
  <si>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</si>
  <si>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</si>
  <si>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</si>
  <si>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</si>
  <si>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</si>
  <si>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</si>
  <si>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</si>
  <si>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</si>
  <si>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</si>
  <si>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</si>
  <si>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</si>
  <si>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</si>
  <si>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</si>
  <si>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</si>
  <si>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</si>
  <si>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</si>
  <si>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</si>
  <si>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</si>
  <si>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</si>
  <si>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</si>
  <si>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</si>
  <si>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</si>
  <si>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</si>
  <si>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</si>
  <si>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</si>
  <si>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</si>
  <si>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</si>
  <si>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</si>
  <si>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</si>
  <si>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</si>
  <si>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</si>
  <si>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</si>
  <si>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</si>
  <si>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</si>
  <si>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</si>
  <si>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</si>
  <si>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</si>
  <si>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</si>
  <si>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</si>
  <si>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</si>
  <si>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</si>
  <si>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</si>
  <si>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</si>
  <si>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</si>
  <si>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</si>
  <si>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</si>
  <si>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</si>
  <si>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</si>
  <si>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</si>
  <si>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</si>
  <si>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</si>
  <si>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</si>
  <si>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</si>
  <si>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</si>
  <si>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</si>
  <si>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</si>
  <si>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</si>
  <si>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</si>
  <si>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</si>
  <si>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</si>
  <si>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</si>
  <si>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</si>
  <si>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</si>
  <si>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</si>
  <si>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</si>
  <si>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</si>
  <si>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</si>
  <si>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</si>
  <si>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</si>
  <si>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</si>
  <si>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</si>
  <si>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</si>
  <si>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</si>
  <si>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</si>
  <si>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</si>
  <si>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</si>
  <si>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</si>
  <si>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</si>
  <si>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</si>
  <si>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</si>
  <si>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</si>
  <si>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</si>
  <si>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</si>
  <si>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</si>
  <si>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</si>
  <si>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</si>
  <si>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</si>
  <si>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</si>
  <si>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</si>
  <si>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</si>
  <si>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</si>
  <si>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</si>
  <si>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</si>
  <si>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</si>
  <si>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</si>
  <si>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</si>
  <si>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</si>
  <si>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</si>
  <si>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</si>
  <si>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</si>
  <si>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</si>
  <si>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</si>
  <si>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</si>
  <si>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</si>
  <si>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</si>
  <si>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</si>
  <si>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</si>
  <si>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</si>
  <si>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</si>
  <si>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</si>
  <si>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</si>
  <si>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</si>
  <si>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</si>
  <si>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</si>
  <si>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</si>
  <si>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</si>
  <si>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</si>
  <si>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</si>
  <si>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</si>
  <si>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</si>
  <si>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</si>
  <si>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</si>
  <si>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</si>
  <si>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</si>
  <si>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</si>
  <si>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</si>
  <si>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</si>
  <si>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</si>
  <si>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</si>
  <si>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</si>
  <si>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</si>
  <si>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</si>
  <si>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</si>
  <si>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</si>
  <si>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</si>
  <si>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</si>
  <si>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</si>
  <si>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</si>
  <si>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</si>
  <si>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</si>
  <si>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</si>
  <si>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</si>
  <si>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</si>
  <si>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</si>
  <si>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</si>
  <si>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</si>
  <si>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</si>
  <si>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</si>
  <si>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</si>
  <si>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</si>
  <si>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</si>
  <si>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</si>
  <si>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</si>
  <si>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</si>
  <si>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</si>
  <si>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</si>
  <si>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</si>
  <si>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</si>
  <si>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</si>
  <si>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</si>
  <si>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</si>
  <si>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</si>
  <si>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</si>
  <si>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</si>
  <si>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</si>
  <si>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</si>
  <si>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</si>
  <si>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</si>
  <si>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</si>
  <si>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</si>
  <si>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</si>
  <si>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</si>
  <si>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</si>
  <si>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</si>
  <si>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</si>
  <si>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</si>
  <si>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</si>
  <si>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</si>
  <si>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</si>
  <si>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</si>
  <si>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</si>
  <si>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</si>
  <si>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</si>
  <si>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</si>
  <si>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</si>
  <si>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</si>
  <si>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</si>
  <si>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</si>
  <si>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</si>
  <si>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</si>
  <si>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</si>
  <si>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</si>
  <si>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</si>
  <si>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</si>
  <si>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</si>
  <si>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</si>
  <si>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</si>
  <si>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</si>
  <si>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</si>
  <si>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</si>
  <si>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</si>
  <si>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</si>
  <si>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</si>
  <si>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</si>
  <si>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</si>
  <si>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</si>
  <si>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</si>
  <si>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</si>
  <si>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</si>
  <si>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</si>
  <si>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</si>
  <si>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</si>
  <si>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</si>
  <si>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</si>
  <si>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</si>
  <si>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</si>
  <si>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</si>
  <si>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</si>
  <si>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</si>
  <si>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</si>
  <si>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</si>
  <si>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</si>
  <si>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</si>
  <si>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</si>
  <si>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</si>
  <si>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</si>
  <si>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</si>
  <si>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</si>
  <si>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</si>
  <si>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</si>
  <si>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</si>
  <si>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</si>
  <si>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</si>
  <si>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</si>
  <si>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</si>
  <si>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</si>
  <si>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</si>
  <si>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</si>
  <si>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</si>
  <si>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</si>
  <si>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</si>
  <si>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</si>
  <si>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</si>
  <si>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</si>
  <si>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</si>
  <si>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</si>
  <si>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</si>
  <si>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</si>
  <si>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</si>
  <si>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</si>
  <si>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</si>
  <si>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</si>
  <si>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</si>
  <si>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</si>
  <si>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</si>
  <si>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</si>
  <si>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</si>
  <si>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</si>
  <si>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</si>
  <si>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</si>
  <si>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</si>
  <si>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</si>
  <si>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</si>
  <si>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</si>
  <si>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</si>
  <si>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</si>
  <si>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</si>
  <si>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</si>
  <si>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</si>
  <si>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</si>
  <si>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</si>
  <si>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</si>
  <si>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</si>
  <si>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</si>
  <si>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</si>
  <si>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</si>
  <si>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</si>
  <si>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</si>
  <si>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</si>
  <si>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</si>
  <si>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</si>
  <si>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</si>
  <si>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</si>
  <si>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</si>
  <si>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</si>
  <si>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</si>
  <si>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</si>
  <si>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</si>
  <si>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</si>
  <si>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</si>
  <si>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</si>
  <si>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</si>
  <si>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</si>
  <si>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</si>
  <si>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</si>
  <si>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</si>
  <si>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</si>
  <si>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</si>
  <si>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</si>
  <si>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</si>
  <si>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</si>
  <si>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</si>
  <si>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</si>
  <si>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</si>
  <si>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</si>
  <si>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</si>
  <si>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</si>
  <si>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</si>
  <si>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</si>
  <si>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</si>
  <si>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</si>
  <si>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</si>
  <si>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</si>
  <si>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</si>
  <si>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</si>
  <si>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</si>
  <si>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</si>
  <si>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</si>
  <si>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</si>
  <si>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</si>
  <si>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</si>
  <si>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</si>
  <si>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</si>
  <si>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</si>
  <si>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</si>
  <si>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</si>
  <si>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</si>
  <si>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</si>
  <si>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</si>
  <si>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</si>
  <si>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</si>
  <si>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</si>
  <si>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</si>
  <si>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</si>
  <si>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</si>
  <si>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</si>
  <si>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</si>
  <si>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</si>
  <si>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</si>
  <si>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</si>
  <si>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</si>
  <si>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</si>
  <si>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</si>
  <si>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</si>
  <si>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</si>
  <si>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</si>
  <si>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</si>
  <si>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</si>
  <si>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</si>
  <si>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</si>
  <si>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</si>
  <si>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</si>
  <si>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</si>
  <si>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</si>
  <si>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</si>
  <si>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</si>
  <si>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</si>
  <si>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</si>
  <si>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</si>
  <si>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</si>
  <si>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</si>
  <si>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</si>
  <si>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</si>
  <si>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</si>
  <si>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</si>
  <si>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</si>
  <si>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</si>
  <si>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</si>
  <si>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</si>
  <si>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</si>
  <si>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</si>
  <si>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</si>
  <si>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</si>
  <si>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</si>
  <si>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</si>
  <si>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</si>
  <si>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</si>
  <si>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</si>
  <si>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</si>
  <si>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</si>
  <si>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</si>
  <si>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</si>
  <si>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</si>
  <si>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</si>
  <si>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</si>
  <si>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</si>
  <si>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</si>
  <si>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</si>
  <si>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</si>
  <si>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</si>
  <si>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</si>
  <si>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</si>
  <si>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</si>
  <si>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</si>
  <si>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</si>
  <si>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</si>
  <si>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</si>
  <si>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</si>
  <si>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</si>
  <si>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</si>
  <si>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</si>
  <si>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</si>
  <si>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</si>
  <si>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</si>
  <si>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</si>
  <si>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</si>
  <si>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</si>
  <si>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</si>
  <si>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</si>
  <si>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</si>
  <si>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</si>
  <si>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</si>
  <si>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</si>
  <si>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</si>
  <si>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</si>
  <si>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</si>
  <si>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</si>
  <si>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</si>
  <si>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</si>
  <si>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</si>
  <si>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</si>
  <si>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</si>
  <si>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</si>
  <si>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</si>
  <si>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</si>
  <si>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</si>
  <si>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</si>
  <si>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</si>
  <si>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</si>
  <si>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</si>
  <si>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</si>
  <si>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</si>
  <si>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</si>
  <si>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</si>
  <si>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</si>
  <si>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</si>
  <si>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</si>
  <si>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</si>
  <si>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</si>
  <si>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</si>
  <si>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</si>
  <si>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</si>
  <si>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</si>
  <si>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</si>
  <si>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</si>
  <si>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</si>
  <si>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</si>
  <si>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</si>
  <si>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</si>
  <si>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</si>
  <si>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</si>
  <si>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</si>
  <si>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</si>
  <si>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</si>
  <si>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</si>
  <si>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</si>
  <si>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</si>
  <si>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</si>
  <si>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</si>
  <si>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</si>
  <si>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</si>
  <si>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</si>
  <si>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</si>
  <si>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</si>
  <si>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</si>
  <si>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</si>
  <si>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</si>
  <si>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</si>
  <si>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</si>
  <si>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</si>
  <si>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</si>
  <si>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</si>
  <si>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</si>
  <si>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</si>
  <si>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</si>
  <si>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</si>
  <si>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</si>
  <si>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</si>
  <si>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</si>
  <si>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</si>
  <si>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</si>
  <si>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</si>
  <si>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</si>
  <si>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</si>
  <si>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</si>
  <si>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</si>
  <si>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</si>
  <si>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</si>
  <si>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</si>
  <si>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</si>
  <si>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</si>
  <si>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</si>
  <si>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</si>
  <si>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</si>
  <si>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</si>
  <si>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</si>
  <si>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</si>
  <si>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</si>
  <si>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</si>
  <si>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</si>
  <si>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</si>
  <si>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</si>
  <si>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</si>
  <si>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</si>
  <si>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</si>
  <si>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</si>
  <si>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</si>
  <si>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</si>
  <si>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</si>
  <si>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</si>
  <si>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</si>
  <si>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</si>
  <si>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</si>
  <si>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</si>
  <si>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</si>
  <si>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</si>
  <si>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</si>
  <si>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</si>
  <si>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</si>
  <si>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</si>
  <si>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</si>
  <si>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</si>
  <si>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</si>
  <si>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</si>
  <si>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</si>
  <si>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</si>
  <si>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</si>
  <si>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</si>
  <si>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</si>
  <si>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</si>
  <si>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</si>
  <si>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</si>
  <si>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</si>
  <si>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</si>
  <si>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</si>
  <si>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</si>
  <si>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</si>
  <si>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</si>
  <si>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</si>
  <si>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</si>
  <si>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</si>
  <si>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</si>
  <si>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</si>
  <si>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</si>
  <si>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</si>
  <si>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</si>
  <si>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</si>
  <si>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</si>
  <si>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</si>
  <si>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</si>
  <si>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</si>
  <si>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</si>
  <si>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</si>
  <si>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</si>
  <si>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</si>
  <si>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</si>
  <si>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</si>
  <si>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</si>
  <si>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</si>
  <si>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</si>
  <si>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</si>
  <si>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</si>
  <si>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</si>
  <si>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</si>
  <si>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</si>
  <si>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</si>
  <si>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</si>
  <si>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</si>
  <si>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</si>
  <si>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</si>
  <si>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</si>
  <si>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</si>
  <si>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</si>
  <si>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</si>
  <si>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</si>
  <si>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</si>
  <si>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</si>
  <si>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</si>
  <si>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</si>
  <si>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</si>
  <si>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</si>
  <si>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</si>
  <si>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</si>
  <si>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</si>
  <si>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</si>
  <si>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</si>
  <si>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</si>
  <si>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</si>
  <si>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</si>
  <si>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</si>
  <si>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</si>
  <si>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</si>
  <si>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</si>
  <si>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</si>
  <si>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</si>
  <si>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</si>
  <si>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</si>
  <si>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</si>
  <si>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</si>
  <si>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</si>
  <si>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</si>
  <si>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</si>
  <si>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</si>
  <si>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</si>
  <si>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</si>
  <si>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</si>
  <si>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</si>
  <si>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</si>
  <si>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</si>
  <si>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</si>
  <si>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</si>
  <si>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</si>
  <si>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</si>
  <si>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</si>
  <si>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</si>
  <si>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</si>
  <si>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</si>
  <si>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</si>
  <si>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</si>
  <si>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</si>
  <si>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</si>
  <si>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</si>
  <si>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</si>
  <si>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</si>
  <si>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</si>
  <si>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</si>
  <si>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</si>
  <si>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</si>
  <si>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</si>
  <si>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</si>
  <si>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</si>
  <si>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</si>
  <si>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</si>
  <si>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</si>
  <si>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</si>
  <si>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</si>
  <si>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</si>
  <si>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</si>
  <si>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</si>
  <si>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</si>
  <si>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</si>
  <si>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</si>
  <si>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</si>
  <si>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</si>
  <si>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</si>
  <si>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</si>
  <si>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</si>
  <si>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</si>
  <si>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</si>
  <si>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</si>
  <si>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</si>
  <si>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</si>
  <si>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</si>
  <si>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</si>
  <si>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</si>
  <si>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</si>
  <si>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</si>
  <si>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</si>
  <si>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</si>
  <si>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</si>
  <si>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</si>
  <si>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</si>
  <si>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</si>
  <si>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</si>
  <si>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</si>
  <si>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</si>
  <si>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</si>
  <si>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</si>
  <si>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</si>
  <si>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</si>
  <si>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</si>
  <si>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</si>
  <si>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</si>
  <si>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</si>
  <si>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</si>
  <si>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</si>
  <si>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</si>
  <si>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</si>
  <si>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</si>
  <si>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</si>
  <si>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</si>
  <si>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</si>
  <si>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</si>
  <si>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</si>
  <si>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</si>
  <si>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</si>
  <si>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</si>
  <si>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</si>
  <si>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</si>
  <si>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</si>
  <si>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</si>
  <si>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</si>
  <si>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</si>
  <si>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</si>
  <si>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</si>
  <si>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</si>
  <si>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</si>
  <si>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</si>
  <si>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</si>
  <si>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</si>
  <si>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</si>
  <si>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</si>
  <si>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</si>
  <si>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</si>
  <si>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</si>
  <si>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</si>
  <si>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</si>
  <si>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</si>
  <si>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</si>
  <si>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</si>
  <si>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</si>
  <si>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</si>
  <si>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</si>
  <si>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</si>
  <si>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</si>
  <si>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</si>
  <si>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</si>
  <si>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</si>
  <si>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</si>
  <si>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</si>
  <si>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</si>
  <si>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</si>
  <si>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</si>
  <si>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</si>
  <si>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</si>
  <si>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</si>
  <si>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</si>
  <si>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</si>
  <si>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</si>
  <si>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</si>
  <si>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</si>
  <si>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</si>
  <si>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</si>
  <si>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</si>
  <si>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</si>
  <si>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</si>
  <si>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</si>
  <si>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</si>
  <si>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</si>
  <si>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</si>
  <si>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</si>
  <si>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</si>
  <si>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</si>
  <si>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</si>
  <si>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</si>
  <si>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</si>
  <si>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</si>
  <si>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</si>
  <si>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</si>
  <si>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</si>
  <si>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</si>
  <si>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</si>
  <si>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</si>
  <si>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</si>
  <si>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</si>
  <si>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</si>
  <si>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</si>
  <si>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</si>
  <si>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</si>
  <si>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</si>
  <si>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</si>
  <si>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</si>
  <si>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</si>
  <si>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</si>
  <si>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</si>
  <si>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</si>
  <si>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</si>
  <si>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</si>
  <si>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</si>
  <si>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</si>
  <si>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</si>
  <si>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</si>
  <si>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</si>
  <si>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</si>
  <si>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</si>
  <si>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</si>
  <si>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</si>
  <si>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</si>
  <si>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</si>
  <si>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</si>
  <si>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</si>
  <si>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</si>
  <si>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</si>
  <si>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</si>
  <si>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</si>
  <si>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</si>
  <si>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</si>
  <si>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</si>
  <si>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</si>
  <si>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</si>
  <si>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</si>
  <si>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</si>
  <si>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</si>
  <si>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</si>
  <si>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</si>
  <si>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</si>
  <si>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</si>
  <si>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</si>
  <si>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</si>
  <si>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</si>
  <si>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</si>
  <si>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</si>
  <si>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</si>
  <si>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</si>
  <si>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</si>
  <si>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</si>
  <si>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</si>
  <si>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</si>
  <si>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</si>
  <si>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</si>
  <si>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</si>
  <si>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</si>
  <si>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</si>
  <si>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</si>
  <si>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</si>
  <si>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</si>
  <si>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</si>
  <si>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</si>
  <si>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</si>
  <si>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</si>
  <si>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</si>
  <si>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</si>
  <si>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</si>
  <si>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</si>
  <si>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</si>
  <si>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</si>
  <si>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</si>
  <si>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</si>
  <si>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</si>
  <si>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</si>
  <si>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</si>
  <si>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</si>
  <si>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</si>
  <si>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</si>
  <si>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</si>
  <si>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</si>
  <si>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</si>
  <si>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</si>
  <si>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</si>
  <si>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</si>
  <si>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</si>
  <si>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</si>
  <si>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</si>
  <si>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</si>
  <si>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</si>
  <si>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</si>
  <si>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</si>
  <si>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</si>
  <si>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</si>
  <si>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</si>
  <si>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</si>
  <si>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</si>
  <si>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</si>
  <si>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</si>
  <si>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</si>
  <si>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</si>
  <si>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</si>
  <si>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</si>
  <si>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</si>
  <si>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</si>
  <si>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</si>
  <si>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</si>
  <si>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</si>
  <si>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</si>
  <si>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</si>
  <si>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</si>
  <si>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</si>
  <si>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</si>
  <si>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</si>
  <si>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</si>
  <si>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</si>
  <si>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</si>
  <si>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</si>
  <si>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</si>
  <si>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</si>
  <si>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</si>
  <si>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</si>
  <si>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</si>
  <si>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</si>
  <si>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</si>
  <si>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</si>
  <si>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</si>
  <si>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</si>
  <si>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</si>
  <si>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</si>
  <si>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</si>
  <si>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</si>
  <si>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</si>
  <si>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</si>
  <si>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</si>
  <si>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</si>
  <si>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</si>
  <si>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</si>
  <si>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</si>
  <si>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</si>
  <si>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</si>
  <si>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</si>
  <si>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</si>
  <si>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</si>
  <si>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</si>
  <si>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</si>
  <si>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</si>
  <si>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</si>
  <si>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</si>
  <si>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</si>
  <si>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</si>
  <si>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</si>
  <si>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</si>
  <si>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</si>
  <si>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</si>
  <si>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</si>
  <si>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</si>
  <si>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</si>
  <si>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</si>
  <si>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</si>
  <si>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</si>
  <si>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</si>
  <si>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</si>
  <si>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</si>
  <si>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</si>
  <si>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</si>
  <si>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</si>
  <si>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</si>
  <si>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</si>
  <si>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</si>
  <si>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</si>
  <si>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</si>
  <si>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</si>
  <si>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</si>
  <si>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</si>
  <si>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</si>
  <si>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</si>
  <si>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</si>
  <si>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</si>
  <si>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</si>
  <si>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</si>
  <si>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</si>
  <si>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</si>
  <si>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</si>
  <si>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</si>
  <si>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</si>
  <si>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</si>
  <si>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</si>
  <si>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</si>
  <si>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</si>
  <si>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</si>
  <si>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</si>
  <si>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</si>
  <si>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</si>
  <si>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</si>
  <si>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</si>
  <si>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</si>
  <si>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</si>
  <si>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</si>
  <si>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</si>
  <si>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</si>
  <si>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</si>
  <si>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</si>
  <si>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</si>
  <si>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</si>
  <si>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</si>
  <si>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</si>
  <si>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</si>
  <si>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</si>
  <si>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</si>
  <si>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</si>
  <si>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</si>
  <si>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</si>
  <si>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</si>
  <si>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</si>
  <si>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</si>
  <si>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</si>
  <si>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</si>
  <si>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</si>
  <si>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</si>
  <si>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</si>
  <si>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</si>
  <si>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</si>
  <si>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</si>
  <si>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</si>
  <si>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</si>
  <si>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</si>
  <si>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</si>
  <si>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</si>
  <si>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</si>
  <si>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</si>
  <si>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</si>
  <si>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</si>
  <si>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</si>
  <si>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</si>
  <si>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</si>
  <si>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</si>
  <si>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</si>
  <si>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</si>
  <si>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</si>
  <si>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</si>
  <si>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</si>
  <si>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</si>
  <si>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</si>
  <si>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</si>
  <si>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</si>
  <si>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</si>
  <si>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</si>
  <si>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</si>
  <si>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</si>
  <si>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</si>
  <si>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</si>
  <si>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</si>
  <si>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</si>
  <si>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</si>
  <si>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</si>
  <si>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</si>
  <si>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</si>
  <si>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</si>
  <si>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</si>
  <si>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</si>
  <si>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</si>
  <si>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</si>
  <si>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</si>
  <si>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</si>
  <si>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</si>
  <si>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</si>
  <si>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</si>
  <si>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</si>
  <si>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</si>
  <si>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</si>
  <si>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</si>
  <si>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</si>
  <si>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</si>
  <si>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</si>
  <si>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</si>
  <si>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</si>
  <si>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</si>
  <si>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</si>
  <si>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</si>
  <si>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</si>
  <si>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</si>
  <si>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</si>
  <si>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</si>
  <si>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</si>
  <si>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</si>
  <si>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</si>
  <si>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</si>
  <si>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</si>
  <si>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</si>
  <si>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</si>
  <si>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</si>
  <si>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</si>
  <si>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</si>
  <si>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</si>
  <si>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</si>
  <si>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</si>
  <si>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</si>
  <si>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</si>
  <si>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</si>
  <si>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</si>
  <si>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</si>
  <si>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</si>
  <si>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</si>
  <si>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</si>
  <si>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</si>
  <si>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</si>
  <si>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</si>
  <si>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</si>
  <si>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</si>
  <si>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</si>
  <si>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</si>
  <si>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</si>
  <si>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</si>
  <si>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</si>
  <si>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</si>
  <si>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</si>
  <si>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</si>
  <si>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</si>
  <si>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</si>
  <si>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</si>
  <si>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</si>
  <si>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</si>
  <si>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</si>
  <si>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</si>
  <si>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</si>
  <si>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</si>
  <si>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</si>
  <si>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</si>
  <si>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</si>
  <si>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</si>
  <si>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</si>
  <si>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</si>
  <si>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</si>
  <si>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</si>
  <si>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</si>
  <si>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</si>
  <si>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</si>
  <si>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</si>
  <si>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</si>
  <si>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</si>
  <si>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</si>
  <si>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</si>
  <si>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</si>
  <si>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</si>
  <si>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</si>
  <si>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</si>
  <si>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</si>
  <si>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</si>
  <si>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</si>
  <si>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</si>
  <si>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</si>
  <si>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</si>
  <si>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</si>
  <si>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</si>
  <si>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</si>
  <si>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</si>
  <si>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</si>
  <si>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</si>
  <si>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</si>
  <si>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</si>
  <si>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</si>
  <si>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</si>
  <si>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</si>
  <si>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</si>
  <si>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</si>
  <si>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</si>
  <si>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</si>
  <si>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</si>
  <si>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</si>
  <si>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</si>
  <si>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</si>
  <si>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</si>
  <si>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</si>
  <si>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</si>
  <si>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</si>
  <si>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</si>
  <si>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</si>
  <si>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</si>
  <si>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</si>
  <si>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</si>
  <si>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</si>
  <si>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</si>
  <si>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</si>
  <si>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</si>
  <si>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</si>
  <si>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</si>
  <si>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</si>
  <si>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</si>
  <si>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</si>
  <si>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</si>
  <si>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</si>
  <si>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</si>
  <si>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</si>
  <si>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</si>
  <si>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</si>
  <si>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</si>
  <si>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</si>
  <si>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</si>
  <si>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</si>
  <si>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</si>
  <si>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</si>
  <si>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</si>
  <si>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</si>
  <si>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</si>
  <si>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</si>
  <si>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</si>
  <si>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</si>
  <si>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</si>
  <si>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</si>
  <si>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</si>
  <si>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</si>
  <si>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</si>
  <si>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</si>
  <si>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</si>
  <si>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</si>
  <si>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</si>
  <si>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</si>
  <si>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</si>
  <si>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</si>
  <si>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</si>
  <si>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</si>
  <si>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</si>
  <si>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</si>
  <si>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</si>
  <si>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</si>
  <si>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</si>
  <si>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</si>
  <si>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</si>
  <si>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</si>
  <si>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</si>
  <si>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</si>
  <si>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</si>
  <si>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</si>
  <si>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</si>
  <si>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</si>
  <si>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</si>
  <si>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</si>
  <si>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</si>
  <si>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</si>
  <si>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</si>
  <si>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</si>
  <si>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</si>
  <si>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</si>
  <si>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</si>
  <si>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</si>
  <si>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</si>
  <si>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</si>
  <si>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</si>
  <si>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</si>
  <si>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</si>
  <si>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</si>
  <si>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</si>
  <si>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</si>
  <si>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</si>
  <si>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</si>
  <si>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</si>
  <si>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</si>
  <si>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</si>
  <si>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</si>
  <si>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</si>
  <si>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</si>
  <si>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</si>
  <si>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</si>
  <si>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</si>
  <si>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</si>
  <si>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</si>
  <si>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</si>
  <si>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</si>
  <si>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</si>
  <si>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</si>
  <si>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</si>
  <si>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</si>
  <si>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</si>
  <si>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</si>
  <si>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</si>
  <si>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</si>
  <si>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</si>
  <si>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</si>
  <si>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</si>
  <si>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</si>
  <si>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</si>
  <si>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</si>
  <si>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</si>
  <si>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</si>
  <si>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</si>
  <si>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</si>
  <si>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</si>
  <si>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</si>
  <si>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</si>
  <si>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</si>
  <si>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</si>
  <si>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</si>
  <si>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</si>
  <si>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</si>
  <si>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</si>
  <si>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</si>
  <si>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</si>
  <si>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</si>
  <si>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</si>
  <si>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</si>
  <si>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</si>
  <si>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</si>
  <si>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</si>
  <si>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</si>
  <si>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</si>
  <si>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</si>
  <si>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</si>
  <si>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</si>
  <si>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</si>
  <si>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</si>
  <si>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</si>
  <si>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</si>
  <si>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</si>
  <si>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</si>
  <si>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</si>
  <si>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</si>
  <si>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</si>
  <si>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</si>
  <si>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</si>
  <si>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</si>
  <si>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</si>
  <si>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</si>
  <si>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</si>
  <si>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</si>
  <si>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</si>
  <si>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</si>
  <si>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</si>
  <si>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</si>
  <si>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</si>
  <si>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</si>
  <si>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</si>
  <si>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</si>
  <si>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</si>
  <si>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</si>
  <si>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</si>
  <si>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</si>
  <si>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</si>
  <si>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</si>
  <si>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</si>
  <si>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</si>
  <si>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</si>
  <si>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</si>
  <si>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</si>
  <si>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</si>
  <si>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</si>
  <si>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</si>
  <si>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</si>
  <si>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</si>
  <si>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</si>
  <si>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</si>
  <si>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</si>
  <si>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</si>
  <si>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</si>
  <si>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</si>
  <si>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</si>
  <si>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</si>
  <si>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</si>
  <si>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</si>
  <si>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</si>
  <si>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</si>
  <si>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</si>
  <si>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</si>
  <si>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</si>
  <si>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</si>
  <si>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</si>
  <si>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</si>
  <si>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</si>
  <si>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</si>
  <si>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</si>
  <si>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</si>
  <si>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</si>
  <si>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</si>
  <si>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</si>
  <si>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</si>
  <si>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</si>
  <si>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</si>
  <si>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</si>
  <si>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</si>
  <si>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</si>
  <si>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</si>
  <si>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</si>
  <si>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</si>
  <si>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</si>
  <si>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</si>
  <si>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</si>
  <si>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</si>
  <si>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</si>
  <si>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</si>
  <si>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</si>
  <si>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</si>
  <si>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</si>
  <si>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</si>
  <si>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</si>
  <si>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</si>
  <si>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</si>
  <si>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</si>
  <si>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</si>
  <si>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</si>
  <si>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</si>
  <si>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</si>
  <si>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</si>
  <si>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</si>
  <si>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</si>
  <si>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</si>
  <si>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</si>
  <si>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</si>
  <si>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</si>
  <si>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</si>
  <si>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</si>
  <si>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</si>
  <si>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</si>
  <si>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</si>
  <si>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</si>
  <si>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</si>
  <si>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</si>
  <si>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</si>
  <si>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</si>
  <si>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</si>
  <si>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</si>
  <si>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</si>
  <si>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</si>
  <si>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</si>
  <si>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</si>
  <si>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</si>
  <si>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</si>
  <si>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</si>
  <si>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</si>
  <si>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</si>
  <si>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</si>
  <si>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</si>
  <si>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</si>
  <si>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</si>
  <si>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</si>
  <si>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</si>
  <si>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</si>
  <si>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</si>
  <si>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</si>
  <si>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</si>
  <si>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</si>
  <si>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</si>
  <si>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</si>
  <si>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</si>
  <si>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</si>
  <si>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</si>
  <si>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</si>
  <si>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</si>
  <si>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</si>
  <si>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</si>
  <si>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</si>
  <si>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</si>
  <si>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</si>
  <si>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</si>
  <si>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</si>
  <si>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</si>
  <si>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</si>
  <si>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</si>
  <si>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</si>
  <si>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</si>
  <si>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</si>
  <si>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</si>
  <si>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</si>
  <si>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</si>
  <si>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</si>
  <si>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</si>
  <si>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</si>
  <si>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</si>
  <si>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</si>
  <si>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</si>
  <si>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</si>
  <si>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</si>
  <si>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</si>
  <si>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</si>
  <si>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</si>
  <si>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</si>
  <si>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</si>
  <si>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</si>
  <si>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</si>
  <si>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</si>
  <si>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</si>
  <si>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</si>
  <si>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</si>
  <si>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</si>
  <si>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</si>
  <si>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</si>
  <si>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</si>
  <si>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</si>
  <si>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</si>
  <si>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</si>
  <si>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</si>
  <si>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</si>
  <si>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</si>
  <si>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</si>
  <si>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</si>
  <si>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</si>
  <si>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</si>
  <si>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</si>
  <si>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</si>
  <si>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</si>
  <si>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</si>
  <si>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</si>
  <si>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</si>
  <si>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</si>
  <si>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</si>
  <si>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</si>
  <si>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</si>
  <si>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</si>
  <si>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</si>
  <si>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</si>
  <si>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</si>
  <si>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</si>
  <si>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</si>
  <si>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</si>
  <si>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</si>
  <si>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</si>
  <si>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</si>
  <si>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</si>
  <si>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</si>
  <si>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</si>
  <si>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</si>
  <si>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</si>
  <si>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</si>
  <si>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</si>
  <si>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</si>
  <si>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</si>
  <si>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</si>
  <si>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</si>
  <si>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</si>
  <si>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</si>
  <si>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</si>
  <si>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</si>
  <si>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</si>
  <si>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</si>
  <si>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</si>
  <si>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</si>
  <si>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</si>
  <si>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</si>
  <si>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</si>
  <si>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</si>
  <si>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</si>
  <si>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</si>
  <si>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</si>
  <si>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</si>
  <si>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</si>
  <si>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</si>
  <si>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</si>
  <si>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</si>
  <si>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</si>
  <si>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</si>
  <si>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</si>
  <si>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</si>
  <si>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</si>
  <si>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</si>
  <si>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</si>
  <si>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</si>
  <si>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</si>
  <si>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</si>
  <si>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</si>
  <si>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</si>
  <si>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</si>
  <si>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</si>
  <si>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</si>
  <si>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</si>
  <si>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</si>
  <si>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</si>
  <si>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</si>
  <si>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</si>
  <si>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</si>
  <si>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</si>
  <si>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</si>
  <si>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</si>
  <si>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</si>
  <si>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</si>
  <si>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</si>
  <si>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</si>
  <si>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</si>
  <si>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</si>
  <si>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</si>
  <si>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</si>
  <si>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</si>
  <si>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</si>
  <si>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</si>
  <si>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</si>
  <si>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</si>
  <si>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</si>
  <si>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</si>
  <si>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</si>
  <si>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</si>
  <si>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</si>
  <si>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</si>
  <si>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</si>
  <si>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</si>
  <si>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</si>
  <si>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</si>
  <si>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</si>
  <si>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</si>
  <si>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</si>
  <si>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</si>
  <si>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</si>
  <si>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</si>
  <si>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</si>
  <si>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</si>
  <si>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</si>
  <si>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</si>
  <si>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</si>
  <si>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</si>
  <si>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</si>
  <si>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</si>
  <si>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</si>
  <si>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</si>
  <si>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</si>
  <si>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</si>
  <si>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</si>
  <si>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</si>
  <si>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</si>
  <si>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</si>
  <si>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</si>
  <si>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</si>
  <si>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</si>
  <si>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</si>
  <si>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</si>
  <si>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</si>
  <si>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</si>
  <si>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</si>
  <si>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</si>
  <si>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</si>
  <si>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</si>
  <si>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</si>
  <si>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</si>
  <si>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</si>
  <si>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</si>
  <si>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</si>
  <si>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</si>
  <si>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</si>
  <si>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</si>
  <si>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</si>
  <si>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</si>
  <si>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</si>
  <si>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</si>
  <si>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</si>
  <si>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</si>
  <si>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</si>
  <si>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</si>
  <si>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</si>
  <si>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</si>
  <si>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</si>
  <si>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</si>
  <si>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</si>
  <si>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</si>
  <si>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</si>
  <si>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</si>
  <si>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</si>
  <si>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</si>
  <si>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</si>
  <si>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</si>
  <si>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</si>
  <si>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</si>
  <si>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</si>
  <si>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</si>
  <si>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</si>
  <si>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</si>
  <si>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</si>
  <si>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</si>
  <si>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</si>
  <si>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</si>
  <si>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</si>
  <si>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</si>
  <si>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</si>
  <si>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</si>
  <si>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</si>
  <si>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</si>
  <si>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</si>
  <si>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</si>
  <si>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</si>
  <si>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</si>
  <si>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</si>
  <si>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</si>
  <si>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</si>
  <si>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</si>
  <si>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</si>
  <si>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</si>
  <si>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</si>
  <si>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</si>
  <si>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</si>
  <si>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</si>
  <si>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</si>
  <si>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</si>
  <si>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</si>
  <si>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</si>
  <si>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</si>
  <si>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</si>
  <si>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</si>
  <si>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</si>
  <si>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</si>
  <si>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</si>
  <si>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</si>
  <si>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</si>
  <si>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</si>
  <si>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</si>
  <si>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</si>
  <si>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</si>
  <si>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</si>
  <si>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</si>
  <si>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</si>
  <si>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</si>
  <si>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</si>
  <si>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</si>
  <si>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</si>
  <si>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</si>
  <si>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</si>
  <si>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</si>
  <si>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</si>
  <si>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</si>
  <si>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</si>
  <si>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</si>
  <si>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</si>
  <si>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</si>
  <si>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</si>
  <si>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</si>
  <si>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</si>
  <si>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</si>
  <si>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</si>
  <si>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</si>
  <si>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</si>
  <si>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</si>
  <si>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</si>
  <si>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</si>
  <si>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</si>
  <si>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</si>
  <si>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</si>
  <si>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</si>
  <si>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</si>
  <si>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</si>
  <si>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</si>
  <si>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</si>
  <si>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</si>
  <si>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</si>
  <si>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</si>
  <si>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</si>
  <si>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</si>
  <si>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</si>
  <si>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</si>
  <si>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</si>
  <si>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</si>
  <si>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</si>
  <si>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</si>
  <si>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</si>
  <si>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</si>
  <si>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</si>
  <si>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</si>
  <si>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</si>
  <si>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</si>
  <si>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</si>
  <si>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</si>
  <si>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</si>
  <si>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</si>
  <si>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</si>
  <si>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</si>
  <si>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</si>
  <si>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</si>
  <si>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</si>
  <si>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</si>
  <si>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</si>
  <si>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</si>
  <si>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</si>
  <si>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</si>
  <si>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</si>
  <si>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</si>
  <si>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</si>
  <si>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</si>
  <si>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</si>
  <si>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</si>
  <si>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</si>
  <si>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</si>
  <si>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</si>
  <si>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</si>
  <si>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</si>
  <si>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</si>
  <si>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</si>
  <si>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</si>
  <si>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</si>
  <si>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</si>
  <si>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</si>
  <si>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</si>
  <si>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</si>
  <si>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</si>
  <si>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</si>
  <si>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</si>
  <si>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</si>
  <si>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</si>
  <si>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</si>
  <si>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</si>
  <si>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</si>
  <si>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</si>
  <si>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</si>
  <si>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</si>
  <si>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</si>
  <si>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</si>
  <si>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</si>
  <si>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</si>
  <si>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</si>
  <si>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</si>
  <si>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</si>
  <si>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</si>
  <si>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</si>
  <si>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</si>
  <si>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</si>
  <si>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</si>
  <si>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</si>
  <si>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</si>
  <si>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</si>
  <si>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</si>
  <si>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</si>
  <si>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</si>
  <si>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</si>
  <si>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</si>
  <si>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</si>
  <si>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</si>
  <si>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</si>
  <si>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</si>
  <si>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</si>
  <si>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</si>
  <si>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</si>
  <si>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</si>
  <si>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</si>
  <si>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</si>
  <si>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</si>
  <si>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</si>
  <si>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</si>
  <si>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</si>
  <si>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</si>
  <si>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</si>
  <si>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</si>
  <si>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</si>
  <si>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</si>
  <si>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</si>
  <si>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</si>
  <si>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</si>
  <si>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</si>
  <si>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</si>
  <si>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</si>
  <si>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</si>
  <si>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</si>
  <si>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</si>
  <si>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</si>
  <si>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</si>
  <si>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</si>
  <si>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</si>
  <si>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</si>
  <si>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</si>
  <si>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</si>
  <si>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</si>
  <si>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</si>
  <si>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</si>
  <si>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</si>
  <si>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</si>
  <si>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</si>
  <si>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</si>
  <si>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</si>
  <si>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</si>
  <si>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</si>
  <si>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</si>
  <si>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</si>
  <si>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</si>
  <si>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</si>
  <si>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</si>
  <si>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</si>
  <si>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</si>
  <si>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</si>
  <si>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</si>
  <si>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</si>
  <si>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</si>
  <si>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</si>
  <si>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</si>
  <si>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</si>
  <si>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</si>
  <si>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</si>
  <si>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</si>
  <si>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</si>
  <si>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</si>
  <si>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</si>
  <si>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</si>
  <si>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</si>
  <si>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</si>
  <si>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</si>
  <si>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</si>
  <si>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</si>
  <si>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</si>
  <si>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</si>
  <si>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</si>
  <si>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</si>
  <si>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</si>
  <si>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</si>
  <si>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</si>
  <si>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</si>
  <si>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</si>
  <si>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</si>
  <si>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</si>
  <si>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</si>
  <si>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</si>
  <si>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</si>
  <si>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</si>
  <si>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</si>
  <si>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</si>
  <si>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</si>
  <si>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</si>
  <si>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</si>
  <si>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</si>
  <si>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</si>
  <si>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</si>
  <si>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</si>
  <si>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</si>
  <si>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</si>
  <si>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</si>
  <si>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</si>
  <si>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</si>
  <si>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</si>
  <si>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</si>
  <si>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</si>
  <si>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</si>
  <si>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</si>
  <si>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</si>
  <si>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</si>
  <si>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</si>
  <si>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</si>
  <si>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</si>
  <si>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</si>
  <si>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</si>
  <si>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</si>
  <si>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</si>
  <si>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</si>
  <si>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</si>
  <si>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</si>
  <si>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</si>
  <si>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</si>
  <si>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</si>
  <si>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</si>
  <si>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</si>
  <si>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</si>
  <si>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</si>
  <si>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</si>
  <si>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</si>
  <si>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</si>
  <si>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</si>
  <si>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</si>
  <si>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</si>
  <si>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</si>
  <si>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</si>
  <si>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</si>
  <si>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</si>
  <si>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</si>
  <si>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</si>
  <si>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</si>
  <si>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</si>
  <si>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</si>
  <si>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</si>
  <si>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</si>
  <si>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</si>
  <si>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</si>
  <si>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</si>
  <si>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</si>
  <si>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</si>
  <si>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</si>
  <si>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</si>
  <si>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</si>
  <si>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</si>
  <si>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</si>
  <si>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</si>
  <si>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</si>
  <si>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</si>
  <si>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</si>
  <si>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</si>
  <si>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</si>
  <si>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</si>
  <si>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</si>
  <si>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</si>
  <si>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</si>
  <si>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</si>
  <si>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</si>
  <si>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</si>
  <si>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</si>
  <si>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</si>
  <si>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</si>
  <si>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</si>
  <si>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</si>
  <si>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</si>
  <si>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</si>
  <si>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</si>
  <si>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</si>
  <si>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</si>
  <si>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</si>
  <si>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</si>
  <si>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</si>
  <si>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</si>
  <si>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</si>
  <si>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</si>
  <si>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</si>
  <si>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</si>
  <si>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</si>
  <si>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</si>
  <si>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</si>
  <si>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</si>
  <si>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</si>
  <si>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</si>
  <si>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</si>
  <si>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</si>
  <si>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</si>
  <si>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</si>
  <si>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</si>
  <si>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</si>
  <si>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</si>
  <si>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</si>
  <si>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</si>
  <si>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</si>
  <si>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</si>
  <si>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</si>
  <si>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</si>
  <si>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</si>
  <si>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</si>
  <si>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</si>
  <si>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</si>
  <si>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</si>
  <si>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</si>
  <si>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</si>
  <si>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</si>
  <si>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</si>
  <si>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</si>
  <si>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</si>
  <si>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</si>
  <si>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</si>
  <si>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</si>
  <si>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</si>
  <si>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</si>
  <si>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</si>
  <si>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</si>
  <si>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</si>
  <si>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</si>
  <si>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</si>
  <si>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</si>
  <si>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</si>
  <si>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</si>
  <si>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</si>
  <si>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</si>
  <si>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</si>
  <si>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</si>
  <si>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</si>
  <si>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</si>
  <si>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</si>
  <si>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</si>
  <si>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</si>
  <si>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</si>
  <si>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</si>
  <si>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</si>
  <si>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</si>
  <si>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</si>
  <si>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</si>
  <si>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</si>
  <si>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</si>
  <si>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</si>
  <si>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</si>
  <si>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</si>
  <si>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</si>
  <si>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</si>
  <si>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</si>
  <si>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</si>
  <si>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</si>
  <si>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</si>
  <si>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</si>
  <si>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</si>
  <si>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</si>
  <si>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</si>
  <si>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</si>
  <si>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</si>
  <si>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</si>
  <si>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</si>
  <si>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</si>
  <si>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</si>
  <si>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</si>
  <si>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</si>
  <si>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</si>
  <si>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</si>
  <si>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</si>
  <si>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</si>
  <si>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</si>
  <si>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</si>
  <si>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</si>
  <si>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</si>
  <si>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</si>
  <si>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</si>
  <si>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</si>
  <si>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</si>
  <si>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</si>
  <si>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</si>
  <si>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</si>
  <si>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</si>
  <si>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</si>
  <si>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</si>
  <si>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</si>
  <si>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</si>
  <si>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</si>
  <si>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</si>
  <si>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</si>
  <si>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</si>
  <si>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</si>
  <si>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</si>
  <si>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</si>
  <si>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</si>
  <si>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</si>
  <si>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</si>
  <si>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</si>
  <si>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</si>
  <si>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</si>
  <si>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</si>
  <si>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</si>
  <si>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</si>
  <si>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</si>
  <si>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</si>
  <si>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</si>
  <si>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</si>
  <si>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</si>
  <si>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</si>
  <si>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</si>
  <si>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</si>
  <si>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</si>
  <si>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</si>
  <si>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</si>
  <si>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</si>
  <si>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</si>
  <si>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</si>
  <si>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</si>
  <si>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</si>
  <si>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</si>
  <si>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</si>
  <si>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</si>
  <si>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</si>
  <si>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</si>
  <si>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</si>
  <si>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</si>
  <si>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</si>
  <si>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</si>
  <si>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</si>
  <si>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</si>
  <si>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</si>
  <si>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</si>
  <si>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</si>
  <si>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</si>
  <si>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</si>
  <si>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</si>
  <si>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</si>
  <si>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</si>
  <si>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</si>
  <si>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</si>
  <si>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</si>
  <si>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</si>
  <si>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</si>
  <si>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</si>
  <si>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</si>
  <si>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</si>
  <si>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</si>
  <si>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</si>
  <si>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</si>
  <si>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</si>
  <si>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</si>
  <si>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</si>
  <si>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</si>
  <si>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</si>
  <si>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</si>
  <si>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</si>
  <si>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</si>
  <si>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</si>
  <si>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</si>
  <si>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</si>
  <si>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</si>
  <si>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</si>
  <si>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</si>
  <si>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</si>
  <si>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</si>
  <si>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</si>
  <si>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</si>
  <si>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</si>
  <si>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</si>
  <si>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</si>
  <si>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</si>
  <si>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</si>
  <si>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</si>
  <si>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</si>
  <si>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</si>
  <si>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</si>
  <si>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</si>
  <si>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</si>
  <si>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</si>
  <si>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</si>
  <si>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</si>
  <si>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</si>
  <si>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</si>
  <si>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</si>
  <si>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</si>
  <si>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</si>
  <si>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</si>
  <si>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</si>
  <si>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</si>
  <si>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</si>
  <si>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</si>
  <si>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</si>
  <si>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</si>
  <si>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</si>
  <si>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</si>
  <si>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</si>
  <si>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</si>
  <si>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</si>
  <si>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</si>
  <si>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</si>
  <si>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</si>
  <si>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</si>
  <si>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</si>
  <si>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</si>
  <si>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</si>
  <si>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</si>
  <si>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</si>
  <si>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</si>
  <si>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</si>
  <si>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</si>
  <si>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</si>
  <si>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</si>
  <si>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</si>
  <si>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</si>
  <si>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</si>
  <si>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</si>
  <si>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</si>
  <si>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</si>
  <si>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</si>
  <si>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</si>
  <si>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</si>
  <si>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</si>
  <si>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</si>
  <si>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</si>
  <si>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</si>
  <si>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</si>
  <si>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</si>
  <si>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</si>
  <si>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</si>
  <si>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</si>
  <si>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</si>
  <si>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</si>
  <si>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</si>
  <si>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</si>
  <si>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</si>
  <si>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</si>
  <si>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</si>
  <si>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</si>
  <si>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</si>
  <si>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</si>
  <si>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</si>
  <si>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</si>
  <si>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</si>
  <si>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</si>
  <si>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</si>
  <si>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</si>
  <si>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</si>
  <si>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</si>
  <si>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</si>
  <si>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</si>
  <si>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</si>
  <si>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</si>
  <si>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</si>
  <si>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</si>
  <si>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</si>
  <si>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</si>
  <si>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</si>
  <si>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</si>
  <si>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</si>
  <si>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</si>
  <si>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</si>
  <si>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</si>
  <si>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</si>
  <si>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</si>
  <si>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</si>
  <si>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</si>
  <si>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</si>
  <si>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</si>
  <si>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</si>
  <si>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</si>
  <si>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</si>
  <si>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</si>
  <si>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</si>
  <si>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</si>
  <si>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</si>
  <si>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</si>
  <si>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</si>
  <si>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</si>
  <si>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</si>
  <si>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</si>
  <si>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</si>
  <si>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</si>
  <si>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</si>
  <si>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</si>
  <si>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</si>
  <si>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</si>
  <si>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</si>
  <si>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</si>
  <si>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</si>
  <si>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</si>
  <si>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</si>
  <si>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</si>
  <si>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</si>
  <si>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</si>
  <si>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</si>
  <si>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</si>
  <si>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</si>
  <si>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</si>
  <si>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</si>
  <si>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</si>
  <si>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</si>
  <si>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</si>
  <si>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</si>
  <si>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</si>
  <si>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</si>
  <si>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</si>
  <si>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</si>
  <si>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</si>
  <si>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</si>
  <si>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</si>
  <si>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</si>
  <si>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</si>
  <si>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</si>
  <si>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</si>
  <si>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</si>
  <si>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</si>
  <si>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</si>
  <si>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</si>
  <si>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</si>
  <si>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</si>
  <si>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</si>
  <si>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</si>
  <si>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</si>
  <si>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</si>
  <si>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</si>
  <si>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</si>
  <si>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</si>
  <si>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</si>
  <si>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</si>
  <si>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</si>
  <si>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</si>
  <si>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</si>
  <si>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</si>
  <si>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</si>
  <si>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</si>
  <si>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</si>
  <si>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</si>
  <si>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</si>
  <si>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</si>
  <si>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</si>
  <si>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</si>
  <si>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</si>
  <si>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</si>
  <si>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</si>
  <si>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</si>
  <si>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</si>
  <si>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</si>
  <si>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</si>
  <si>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</si>
  <si>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</si>
  <si>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</si>
  <si>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</si>
  <si>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</si>
  <si>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</si>
  <si>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</si>
  <si>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</si>
  <si>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</si>
  <si>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</si>
  <si>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</si>
  <si>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</si>
  <si>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</si>
  <si>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</si>
  <si>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</si>
  <si>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</si>
  <si>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</si>
  <si>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</si>
  <si>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</si>
  <si>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</si>
  <si>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</si>
  <si>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</si>
  <si>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</si>
  <si>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</si>
  <si>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</si>
  <si>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</si>
  <si>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</si>
  <si>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</si>
  <si>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</si>
  <si>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</si>
  <si>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</si>
  <si>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</si>
  <si>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</si>
  <si>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</si>
  <si>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</si>
  <si>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</si>
  <si>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</si>
  <si>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</si>
  <si>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</si>
  <si>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</si>
  <si>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</si>
  <si>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</si>
  <si>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</si>
  <si>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</si>
  <si>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</si>
  <si>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</si>
  <si>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</si>
  <si>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</si>
  <si>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</si>
  <si>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</si>
  <si>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</si>
  <si>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</si>
  <si>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</si>
  <si>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</si>
  <si>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</si>
  <si>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</si>
  <si>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</si>
  <si>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</si>
  <si>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</si>
  <si>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</si>
  <si>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</si>
  <si>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</si>
  <si>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</si>
  <si>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</si>
  <si>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</si>
  <si>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</si>
  <si>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</si>
  <si>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</si>
  <si>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</si>
  <si>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</si>
  <si>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</si>
  <si>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</si>
  <si>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</si>
  <si>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</si>
  <si>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</si>
  <si>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</si>
  <si>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</si>
  <si>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</si>
  <si>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</si>
  <si>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</si>
  <si>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</si>
  <si>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</si>
  <si>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</si>
  <si>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</si>
  <si>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</si>
  <si>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</si>
  <si>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</si>
  <si>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</si>
  <si>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</si>
  <si>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</si>
  <si>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</si>
  <si>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</si>
  <si>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</si>
  <si>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</si>
  <si>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</si>
  <si>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</si>
  <si>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</si>
  <si>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</si>
  <si>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</si>
  <si>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</si>
  <si>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</si>
  <si>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</si>
  <si>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</si>
  <si>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</si>
  <si>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</si>
  <si>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</si>
  <si>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</si>
  <si>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</si>
  <si>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</si>
  <si>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</si>
  <si>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</si>
  <si>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</si>
  <si>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</si>
  <si>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</si>
  <si>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</si>
  <si>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</si>
  <si>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</si>
  <si>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</si>
  <si>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</si>
  <si>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</si>
  <si>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</si>
  <si>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</si>
  <si>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</si>
  <si>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</si>
  <si>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</si>
  <si>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</si>
  <si>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</si>
  <si>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</si>
  <si>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</si>
  <si>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</si>
  <si>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</si>
  <si>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</si>
  <si>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</si>
  <si>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</si>
  <si>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</si>
  <si>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</si>
  <si>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</si>
  <si>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</si>
  <si>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</si>
  <si>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</si>
  <si>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</si>
  <si>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</si>
  <si>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</si>
  <si>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</si>
  <si>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</si>
  <si>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</si>
  <si>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</si>
  <si>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</si>
  <si>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</si>
  <si>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</si>
  <si>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</si>
  <si>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</si>
  <si>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</si>
  <si>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</si>
  <si>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</si>
  <si>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</si>
  <si>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</si>
  <si>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</si>
  <si>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</si>
  <si>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</si>
  <si>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</si>
  <si>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</si>
  <si>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</si>
  <si>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</si>
  <si>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</si>
  <si>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</si>
  <si>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</si>
  <si>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</si>
  <si>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</si>
  <si>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</si>
  <si>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</si>
  <si>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</si>
  <si>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</si>
  <si>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</si>
  <si>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</si>
  <si>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</si>
  <si>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</si>
  <si>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</si>
  <si>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</si>
  <si>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</si>
  <si>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</si>
  <si>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</si>
  <si>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</si>
  <si>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</si>
  <si>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</si>
  <si>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</si>
  <si>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</si>
  <si>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</si>
  <si>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</si>
  <si>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</si>
  <si>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</si>
  <si>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</si>
  <si>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</si>
  <si>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</si>
  <si>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</si>
  <si>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</si>
  <si>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</si>
  <si>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</si>
  <si>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</si>
  <si>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</si>
  <si>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</si>
  <si>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</si>
  <si>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</si>
  <si>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</si>
  <si>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</si>
  <si>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</si>
  <si>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</si>
  <si>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</si>
  <si>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</si>
  <si>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</si>
  <si>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</si>
  <si>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</si>
  <si>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</si>
  <si>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</si>
  <si>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</si>
  <si>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</si>
  <si>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</si>
  <si>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</si>
  <si>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</si>
  <si>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</si>
  <si>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</si>
  <si>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</si>
  <si>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</si>
  <si>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</si>
  <si>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</si>
  <si>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</si>
  <si>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</si>
  <si>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</si>
  <si>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</si>
  <si>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</si>
  <si>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</si>
  <si>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</si>
  <si>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</si>
  <si>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</si>
  <si>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</si>
  <si>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</si>
  <si>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</si>
  <si>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</si>
  <si>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</si>
  <si>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</si>
  <si>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</si>
  <si>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</si>
  <si>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</si>
  <si>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</si>
  <si>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</si>
  <si>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</si>
  <si>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</si>
  <si>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</si>
  <si>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</si>
  <si>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</si>
  <si>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</si>
  <si>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</si>
  <si>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</si>
  <si>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</si>
  <si>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</si>
  <si>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</si>
  <si>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</si>
  <si>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</si>
  <si>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</si>
  <si>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</si>
  <si>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</si>
  <si>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</si>
  <si>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</si>
  <si>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</si>
  <si>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</si>
  <si>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</si>
  <si>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</si>
  <si>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</si>
  <si>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</si>
  <si>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</si>
  <si>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</si>
  <si>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</si>
  <si>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</si>
  <si>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</si>
  <si>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</si>
  <si>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</si>
  <si>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</si>
  <si>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</si>
  <si>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</si>
  <si>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</si>
  <si>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</si>
  <si>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</si>
  <si>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</si>
  <si>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</si>
  <si>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</si>
  <si>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</si>
  <si>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</si>
  <si>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</si>
  <si>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</si>
  <si>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</si>
  <si>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</si>
  <si>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</si>
  <si>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</si>
  <si>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</si>
  <si>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</si>
  <si>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</si>
  <si>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</si>
  <si>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</si>
  <si>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</si>
  <si>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</si>
  <si>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</si>
  <si>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</si>
  <si>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</si>
  <si>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</si>
  <si>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</si>
  <si>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</si>
  <si>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</si>
  <si>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</si>
  <si>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</si>
  <si>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</si>
  <si>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</si>
  <si>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</si>
  <si>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</si>
  <si>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</si>
  <si>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</si>
  <si>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</si>
  <si>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</si>
  <si>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</si>
  <si>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</si>
  <si>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</si>
  <si>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</si>
  <si>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</si>
  <si>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</si>
  <si>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</si>
  <si>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</si>
  <si>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</si>
  <si>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</si>
  <si>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</si>
  <si>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</si>
  <si>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</si>
  <si>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</si>
  <si>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</si>
  <si>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</si>
  <si>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</si>
  <si>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</si>
  <si>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</si>
  <si>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</si>
  <si>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</si>
  <si>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</si>
  <si>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</si>
  <si>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</si>
  <si>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</si>
  <si>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</si>
  <si>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</si>
  <si>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</si>
  <si>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</si>
  <si>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</si>
  <si>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</si>
  <si>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</si>
  <si>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</si>
  <si>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</si>
  <si>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</si>
  <si>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</si>
  <si>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</si>
  <si>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</si>
  <si>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</si>
  <si>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</si>
  <si>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</si>
  <si>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</si>
  <si>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</si>
  <si>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</si>
  <si>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</si>
  <si>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</si>
  <si>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</si>
  <si>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</si>
  <si>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</si>
  <si>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</si>
  <si>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</si>
  <si>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</si>
  <si>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</si>
  <si>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</si>
  <si>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</si>
  <si>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</si>
  <si>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</si>
  <si>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</si>
  <si>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</si>
  <si>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</si>
  <si>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</si>
  <si>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</si>
  <si>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</si>
  <si>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</si>
  <si>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</si>
  <si>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</si>
  <si>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</si>
  <si>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</si>
  <si>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</si>
  <si>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</si>
  <si>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</si>
  <si>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</si>
  <si>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</si>
  <si>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</si>
  <si>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</si>
  <si>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</si>
  <si>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</si>
  <si>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</si>
  <si>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</si>
  <si>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</si>
  <si>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</si>
  <si>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</si>
  <si>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</si>
  <si>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</si>
  <si>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</si>
  <si>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</si>
  <si>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</si>
  <si>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</si>
  <si>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</si>
  <si>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</si>
  <si>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</si>
  <si>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</si>
  <si>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</si>
  <si>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</si>
  <si>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</si>
  <si>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</si>
  <si>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</si>
  <si>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</si>
  <si>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</si>
  <si>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</si>
  <si>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</si>
  <si>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</si>
  <si>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</si>
  <si>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</si>
  <si>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</si>
  <si>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</si>
  <si>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</si>
  <si>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</si>
  <si>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</si>
  <si>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</si>
  <si>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</si>
  <si>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</si>
  <si>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</si>
  <si>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</si>
  <si>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</si>
  <si>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</si>
  <si>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</si>
  <si>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</si>
  <si>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</si>
  <si>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</si>
  <si>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</si>
  <si>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</si>
  <si>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</si>
  <si>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</si>
  <si>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</si>
  <si>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</si>
  <si>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</si>
  <si>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</si>
  <si>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</si>
  <si>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</si>
  <si>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</si>
  <si>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</si>
  <si>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</si>
  <si>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</si>
  <si>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</si>
  <si>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</si>
  <si>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</si>
  <si>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</si>
  <si>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</si>
  <si>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</si>
  <si>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</si>
  <si>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</si>
  <si>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</si>
  <si>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</si>
  <si>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</si>
  <si>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</si>
  <si>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</si>
  <si>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</si>
  <si>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</si>
  <si>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</si>
  <si>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</si>
  <si>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</si>
  <si>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</si>
  <si>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</si>
  <si>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</si>
  <si>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</si>
  <si>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</si>
  <si>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</si>
  <si>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</si>
  <si>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</si>
  <si>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</si>
  <si>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</si>
  <si>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</si>
  <si>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</si>
  <si>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</si>
  <si>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</si>
  <si>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</si>
  <si>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</si>
  <si>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</si>
  <si>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</si>
  <si>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</si>
  <si>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</si>
  <si>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</si>
  <si>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</si>
  <si>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</si>
  <si>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</si>
  <si>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</si>
  <si>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</si>
  <si>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</si>
  <si>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</si>
  <si>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</si>
  <si>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</si>
  <si>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</si>
  <si>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</si>
  <si>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</si>
  <si>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</si>
  <si>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</si>
  <si>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</si>
  <si>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</si>
  <si>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</si>
  <si>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</si>
  <si>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</si>
  <si>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</si>
  <si>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</si>
  <si>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</si>
  <si>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</si>
  <si>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</si>
  <si>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</si>
  <si>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</si>
  <si>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</si>
  <si>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</si>
  <si>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</si>
  <si>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</si>
  <si>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</si>
  <si>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</si>
  <si>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</si>
  <si>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</si>
  <si>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</si>
  <si>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</si>
  <si>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</si>
  <si>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</si>
  <si>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</si>
  <si>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</si>
  <si>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</si>
  <si>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</si>
  <si>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</si>
  <si>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</si>
  <si>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</si>
  <si>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</si>
  <si>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</si>
  <si>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</si>
  <si>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</si>
  <si>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</si>
  <si>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</si>
  <si>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</si>
  <si>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</si>
  <si>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</si>
  <si>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</si>
  <si>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</si>
  <si>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</si>
  <si>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</si>
  <si>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</si>
  <si>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</si>
  <si>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</si>
  <si>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</si>
  <si>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</si>
  <si>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</si>
  <si>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</si>
  <si>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</si>
  <si>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</si>
  <si>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</si>
  <si>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</si>
  <si>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</si>
  <si>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</si>
  <si>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</si>
  <si>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</si>
  <si>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</si>
  <si>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</si>
  <si>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</si>
  <si>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</si>
  <si>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</si>
  <si>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</si>
  <si>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</si>
  <si>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</si>
  <si>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</si>
  <si>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</si>
  <si>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</si>
  <si>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</si>
  <si>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</si>
  <si>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</si>
  <si>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</si>
  <si>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</si>
  <si>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</si>
  <si>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</si>
  <si>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</si>
  <si>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</si>
  <si>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</si>
  <si>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</si>
  <si>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</si>
  <si>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</si>
  <si>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</si>
  <si>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</si>
  <si>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</si>
  <si>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</si>
  <si>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</si>
  <si>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</si>
  <si>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</si>
  <si>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</si>
  <si>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</si>
  <si>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</si>
  <si>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</si>
  <si>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</si>
  <si>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</si>
  <si>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</si>
  <si>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</si>
  <si>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</si>
  <si>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</si>
  <si>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</si>
  <si>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</si>
  <si>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</si>
  <si>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</si>
  <si>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</si>
  <si>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</si>
  <si>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</si>
  <si>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</si>
  <si>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</si>
  <si>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</si>
  <si>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</si>
  <si>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</si>
  <si>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</si>
  <si>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</si>
  <si>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</si>
  <si>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</si>
  <si>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</si>
  <si>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</si>
  <si>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</si>
  <si>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</si>
  <si>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</si>
  <si>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</si>
  <si>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</si>
  <si>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</si>
  <si>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</si>
  <si>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</si>
  <si>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</si>
  <si>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</si>
  <si>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</si>
  <si>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</si>
  <si>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</si>
  <si>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</si>
  <si>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</si>
  <si>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</si>
  <si>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</si>
  <si>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</si>
  <si>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</si>
  <si>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</si>
  <si>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</si>
  <si>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</si>
  <si>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</si>
  <si>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</si>
  <si>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</si>
  <si>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</si>
  <si>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</si>
  <si>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</si>
  <si>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</si>
  <si>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</si>
  <si>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</si>
  <si>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</si>
  <si>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</si>
  <si>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</si>
  <si>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</si>
  <si>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</si>
  <si>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</si>
  <si>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</si>
  <si>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</si>
  <si>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</si>
  <si>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</si>
  <si>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</si>
  <si>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</si>
  <si>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</si>
  <si>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</si>
  <si>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</si>
  <si>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</si>
  <si>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</si>
  <si>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</si>
  <si>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</si>
  <si>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</si>
  <si>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</si>
  <si>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</si>
  <si>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</si>
  <si>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</si>
  <si>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</si>
  <si>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</si>
  <si>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</si>
  <si>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</si>
  <si>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</si>
  <si>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</si>
  <si>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</si>
  <si>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</si>
  <si>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</si>
  <si>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</si>
  <si>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</si>
  <si>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</si>
  <si>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</si>
  <si>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</si>
  <si>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</si>
  <si>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</si>
  <si>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</si>
  <si>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</si>
  <si>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</si>
  <si>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</si>
  <si>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</si>
  <si>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</si>
  <si>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</si>
  <si>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</si>
  <si>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</si>
  <si>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</si>
  <si>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</si>
  <si>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</si>
  <si>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</si>
  <si>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</si>
  <si>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</si>
  <si>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</si>
  <si>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</si>
  <si>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</si>
  <si>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</si>
  <si>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</si>
  <si>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</si>
  <si>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</si>
  <si>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</si>
  <si>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</si>
  <si>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</si>
  <si>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</si>
  <si>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</si>
  <si>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</si>
  <si>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</si>
  <si>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</si>
  <si>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</si>
  <si>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</si>
  <si>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</si>
  <si>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</si>
  <si>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</si>
  <si>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</si>
  <si>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</si>
  <si>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</si>
  <si>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</si>
  <si>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</si>
  <si>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</si>
  <si>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</si>
  <si>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</si>
  <si>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</si>
  <si>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</si>
  <si>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</si>
  <si>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</si>
  <si>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</si>
  <si>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</si>
  <si>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</si>
  <si>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</si>
  <si>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</si>
  <si>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</si>
  <si>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</si>
  <si>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</si>
  <si>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</si>
  <si>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</si>
  <si>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</si>
  <si>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</si>
  <si>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</si>
  <si>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</si>
  <si>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</si>
  <si>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</si>
  <si>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</si>
  <si>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</si>
  <si>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</si>
  <si>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</si>
  <si>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</si>
  <si>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</si>
  <si>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</si>
  <si>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</si>
  <si>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</si>
  <si>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</si>
  <si>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</si>
  <si>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</si>
  <si>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</si>
  <si>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</si>
  <si>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</si>
  <si>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</si>
  <si>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</si>
  <si>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</si>
  <si>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</si>
  <si>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</si>
  <si>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</si>
  <si>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</si>
  <si>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</si>
  <si>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</si>
  <si>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</si>
  <si>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</si>
  <si>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</si>
  <si>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</si>
  <si>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</si>
  <si>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</si>
  <si>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</si>
  <si>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</si>
  <si>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</si>
  <si>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</si>
  <si>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</si>
  <si>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</si>
  <si>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</si>
  <si>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</si>
  <si>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</si>
  <si>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</si>
  <si>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</si>
  <si>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</si>
  <si>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</si>
  <si>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</si>
  <si>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</si>
  <si>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</si>
  <si>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</si>
  <si>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</si>
  <si>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</si>
  <si>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</si>
  <si>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</si>
  <si>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</si>
  <si>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</si>
  <si>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</si>
  <si>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</si>
  <si>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</si>
  <si>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</si>
  <si>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</si>
  <si>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</si>
  <si>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</si>
  <si>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</si>
  <si>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</si>
  <si>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</si>
  <si>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</si>
  <si>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</si>
  <si>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</si>
  <si>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</si>
  <si>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</si>
  <si>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</si>
  <si>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</si>
  <si>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</si>
  <si>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</si>
  <si>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</si>
  <si>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</si>
  <si>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</si>
  <si>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</si>
  <si>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</si>
  <si>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</si>
  <si>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</si>
  <si>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</si>
  <si>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</si>
  <si>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</si>
  <si>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</si>
  <si>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</si>
  <si>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</si>
  <si>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</si>
  <si>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</si>
  <si>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</si>
  <si>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</si>
  <si>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</si>
  <si>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</si>
  <si>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</si>
  <si>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</si>
  <si>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</si>
  <si>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</si>
  <si>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</si>
  <si>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</si>
  <si>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</si>
  <si>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</si>
  <si>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</si>
  <si>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</si>
  <si>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</si>
  <si>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</si>
  <si>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</si>
  <si>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</si>
  <si>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</si>
  <si>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</si>
  <si>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</si>
  <si>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</si>
  <si>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</si>
  <si>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</si>
  <si>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</si>
  <si>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</si>
  <si>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</si>
  <si>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</si>
  <si>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</si>
  <si>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</si>
  <si>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</si>
  <si>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</si>
  <si>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</si>
  <si>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</si>
  <si>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</si>
  <si>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</si>
  <si>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</si>
  <si>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</si>
  <si>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</si>
  <si>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</si>
  <si>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</si>
  <si>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</si>
  <si>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</si>
  <si>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</si>
  <si>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</si>
  <si>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</si>
  <si>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</si>
  <si>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</si>
  <si>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</si>
  <si>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</si>
  <si>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</si>
  <si>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</si>
  <si>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</si>
  <si>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</si>
  <si>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</si>
  <si>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</si>
  <si>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</si>
  <si>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</si>
  <si>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</si>
  <si>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</si>
  <si>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</si>
  <si>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</si>
  <si>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</si>
  <si>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</si>
  <si>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</si>
  <si>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</si>
  <si>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</si>
  <si>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</si>
  <si>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</si>
  <si>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</si>
  <si>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</si>
  <si>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</si>
  <si>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</si>
  <si>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</si>
  <si>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</si>
  <si>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</si>
  <si>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</si>
  <si>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</si>
  <si>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</si>
  <si>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</si>
  <si>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</si>
  <si>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</si>
  <si>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</si>
  <si>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</si>
  <si>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</si>
  <si>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</si>
  <si>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</si>
  <si>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</si>
  <si>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</si>
  <si>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</si>
  <si>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</si>
  <si>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</si>
  <si>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</si>
  <si>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</si>
  <si>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</si>
  <si>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</si>
  <si>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</si>
  <si>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</si>
  <si>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</si>
  <si>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</si>
  <si>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</si>
  <si>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</si>
  <si>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</si>
  <si>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</si>
  <si>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</si>
  <si>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</si>
  <si>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</si>
  <si>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</si>
  <si>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</si>
  <si>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</si>
  <si>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</si>
  <si>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</si>
  <si>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</si>
  <si>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</si>
  <si>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</si>
  <si>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</si>
  <si>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</si>
  <si>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</si>
  <si>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</si>
  <si>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</si>
  <si>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</si>
  <si>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</si>
  <si>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</si>
  <si>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</si>
  <si>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</si>
  <si>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</si>
  <si>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</si>
  <si>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</si>
  <si>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</si>
  <si>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</si>
  <si>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</si>
  <si>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</si>
  <si>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</si>
  <si>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</si>
  <si>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</si>
  <si>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</si>
  <si>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</si>
  <si>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</si>
  <si>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</si>
  <si>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</si>
  <si>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</si>
  <si>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</si>
  <si>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</si>
  <si>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</si>
  <si>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</si>
  <si>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</si>
  <si>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</si>
  <si>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</si>
  <si>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</si>
  <si>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</si>
  <si>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</si>
  <si>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</si>
  <si>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</si>
  <si>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</si>
  <si>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</si>
  <si>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</si>
  <si>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</si>
  <si>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</si>
  <si>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</si>
  <si>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</si>
  <si>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</si>
  <si>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</si>
  <si>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</si>
  <si>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</si>
  <si>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</si>
  <si>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</si>
  <si>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</si>
  <si>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</si>
  <si>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</si>
  <si>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</si>
  <si>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</si>
  <si>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</si>
  <si>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</si>
  <si>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</si>
  <si>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</si>
  <si>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</si>
  <si>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</si>
  <si>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</si>
  <si>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</si>
  <si>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</si>
  <si>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</si>
  <si>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</si>
  <si>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</si>
  <si>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</si>
  <si>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</si>
  <si>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</si>
  <si>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</si>
  <si>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</si>
  <si>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</si>
  <si>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</si>
  <si>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</si>
  <si>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</si>
  <si>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</si>
  <si>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</si>
  <si>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</si>
  <si>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</si>
  <si>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</si>
  <si>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</si>
  <si>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</si>
  <si>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</si>
  <si>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</si>
  <si>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</si>
  <si>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</si>
  <si>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</si>
  <si>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</si>
  <si>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</si>
  <si>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</si>
  <si>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</si>
  <si>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</si>
  <si>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</si>
  <si>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</si>
  <si>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</si>
  <si>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</si>
  <si>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</si>
  <si>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</si>
  <si>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</si>
  <si>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</si>
  <si>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</si>
  <si>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</si>
  <si>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</si>
  <si>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</si>
  <si>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</si>
  <si>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</si>
  <si>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</si>
  <si>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</si>
  <si>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</si>
  <si>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</si>
  <si>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</si>
  <si>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</si>
  <si>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</si>
  <si>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</si>
  <si>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</si>
  <si>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</si>
  <si>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</si>
  <si>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</si>
  <si>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</si>
  <si>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</si>
  <si>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</si>
  <si>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</si>
  <si>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</si>
  <si>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</si>
  <si>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</si>
  <si>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</si>
  <si>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</si>
  <si>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</si>
  <si>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</si>
  <si>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</si>
  <si>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</si>
  <si>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</si>
  <si>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</si>
  <si>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</si>
  <si>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</si>
  <si>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</si>
  <si>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</si>
  <si>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</si>
  <si>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</si>
  <si>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</si>
  <si>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</si>
  <si>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</si>
  <si>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</si>
  <si>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</si>
  <si>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</si>
  <si>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</si>
  <si>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</si>
  <si>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</si>
  <si>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</si>
  <si>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</si>
  <si>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</si>
  <si>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</si>
  <si>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</si>
  <si>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</si>
  <si>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</si>
  <si>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</si>
  <si>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</si>
  <si>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</si>
  <si>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</si>
  <si>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</si>
  <si>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</si>
  <si>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</si>
  <si>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</si>
  <si>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</si>
  <si>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</si>
  <si>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</si>
  <si>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</si>
  <si>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</si>
  <si>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</si>
  <si>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</si>
  <si>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</si>
  <si>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</si>
  <si>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</si>
  <si>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</si>
  <si>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</si>
  <si>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</si>
  <si>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</si>
  <si>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</si>
  <si>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</si>
  <si>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</si>
  <si>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</si>
  <si>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</si>
  <si>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</si>
  <si>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</si>
  <si>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</si>
  <si>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</si>
  <si>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</si>
  <si>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</si>
  <si>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</si>
  <si>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</si>
  <si>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</si>
  <si>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</si>
  <si>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</si>
  <si>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</si>
  <si>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</si>
  <si>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</si>
  <si>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</si>
  <si>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</si>
  <si>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</si>
  <si>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</si>
  <si>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</si>
  <si>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</si>
  <si>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</si>
  <si>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</si>
  <si>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</si>
  <si>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</si>
  <si>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</si>
  <si>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</si>
  <si>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</si>
  <si>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</si>
  <si>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</si>
  <si>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</si>
  <si>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</si>
  <si>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</si>
  <si>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</si>
  <si>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</si>
  <si>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</si>
  <si>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</si>
  <si>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</si>
  <si>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</si>
  <si>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</si>
  <si>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</si>
  <si>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</si>
  <si>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</si>
  <si>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</si>
  <si>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</si>
  <si>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</si>
  <si>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</si>
  <si>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</si>
  <si>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</si>
  <si>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</si>
  <si>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</si>
  <si>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</si>
  <si>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</si>
  <si>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</si>
  <si>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</si>
  <si>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</si>
  <si>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</si>
  <si>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</si>
  <si>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</si>
  <si>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</si>
  <si>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</si>
  <si>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</si>
  <si>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</si>
  <si>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</si>
  <si>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</si>
  <si>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</si>
  <si>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</si>
  <si>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</si>
  <si>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</si>
  <si>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</si>
  <si>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</si>
  <si>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</si>
  <si>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</si>
  <si>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</si>
  <si>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</si>
  <si>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</si>
  <si>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</si>
  <si>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</si>
  <si>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</si>
  <si>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</si>
  <si>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</si>
  <si>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</si>
  <si>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</si>
  <si>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</si>
  <si>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</si>
  <si>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</si>
  <si>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</si>
  <si>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</si>
  <si>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</si>
  <si>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</si>
  <si>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</si>
  <si>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</si>
  <si>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</si>
  <si>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</si>
  <si>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</si>
  <si>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</si>
  <si>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</si>
  <si>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</si>
  <si>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</si>
  <si>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</si>
  <si>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</si>
  <si>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</si>
  <si>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</si>
  <si>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</si>
  <si>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</si>
  <si>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</si>
  <si>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</si>
  <si>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</si>
  <si>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</si>
  <si>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</si>
  <si>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</si>
  <si>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</si>
  <si>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</si>
  <si>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</si>
  <si>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</si>
  <si>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</si>
  <si>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</si>
  <si>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</si>
  <si>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</si>
  <si>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</si>
  <si>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</si>
  <si>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</si>
  <si>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</si>
  <si>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</si>
  <si>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</si>
  <si>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</si>
  <si>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</si>
  <si>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</si>
  <si>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</si>
  <si>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</si>
  <si>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</si>
  <si>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</si>
  <si>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</si>
  <si>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</si>
  <si>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</si>
  <si>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</si>
  <si>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</si>
  <si>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</si>
  <si>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</si>
  <si>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</si>
  <si>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</si>
  <si>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</si>
  <si>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</si>
  <si>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</si>
  <si>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</si>
  <si>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</si>
  <si>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</si>
  <si>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</si>
  <si>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</si>
  <si>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</si>
  <si>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</si>
  <si>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</si>
  <si>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</si>
  <si>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</si>
  <si>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</si>
  <si>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</si>
  <si>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</si>
  <si>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</si>
  <si>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</si>
  <si>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</si>
  <si>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</si>
  <si>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</si>
  <si>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</si>
  <si>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</si>
  <si>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</si>
  <si>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</si>
  <si>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</si>
  <si>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</si>
  <si>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</si>
  <si>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</si>
  <si>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</si>
  <si>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</si>
  <si>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</si>
  <si>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</si>
  <si>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</si>
  <si>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</si>
  <si>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</si>
  <si>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</si>
  <si>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</si>
  <si>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</si>
  <si>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</si>
  <si>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</si>
  <si>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</si>
  <si>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</si>
  <si>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</si>
  <si>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</si>
  <si>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</si>
  <si>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</si>
  <si>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</si>
  <si>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</si>
  <si>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</si>
  <si>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</si>
  <si>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</si>
  <si>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</si>
  <si>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</si>
  <si>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</si>
  <si>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</si>
  <si>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</si>
  <si>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</si>
  <si>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</si>
  <si>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</si>
  <si>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</si>
  <si>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</si>
  <si>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</si>
  <si>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</si>
  <si>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</si>
  <si>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</si>
  <si>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</si>
  <si>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</si>
  <si>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</si>
  <si>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</si>
  <si>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</si>
  <si>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</si>
  <si>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</si>
  <si>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</si>
  <si>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</si>
  <si>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</si>
  <si>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</si>
  <si>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</si>
  <si>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</si>
  <si>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</si>
  <si>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</si>
  <si>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</si>
  <si>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</si>
  <si>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</si>
  <si>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</si>
  <si>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</si>
  <si>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</si>
  <si>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</si>
  <si>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</si>
  <si>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</si>
  <si>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</si>
  <si>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</si>
  <si>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</si>
  <si>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</si>
  <si>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</si>
  <si>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</si>
  <si>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</si>
  <si>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</si>
  <si>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</si>
  <si>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</si>
  <si>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</si>
  <si>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</si>
  <si>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</si>
  <si>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</si>
  <si>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</si>
  <si>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</si>
  <si>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</si>
  <si>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</si>
  <si>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</si>
  <si>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</si>
  <si>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</si>
  <si>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</si>
  <si>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</si>
  <si>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</si>
  <si>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</si>
  <si>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</si>
  <si>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</si>
  <si>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</si>
  <si>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</si>
  <si>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</si>
  <si>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</si>
  <si>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</si>
  <si>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</si>
  <si>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</si>
  <si>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</si>
  <si>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</si>
  <si>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</si>
  <si>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</si>
  <si>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</si>
  <si>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</si>
  <si>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</si>
  <si>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</si>
  <si>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</si>
  <si>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</si>
  <si>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</si>
  <si>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</si>
  <si>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</si>
  <si>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</si>
  <si>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</si>
  <si>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</si>
  <si>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</si>
  <si>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</si>
  <si>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</si>
  <si>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</si>
  <si>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</si>
  <si>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</si>
  <si>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</si>
  <si>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</si>
  <si>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</si>
  <si>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</si>
  <si>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</si>
  <si>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</si>
  <si>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</si>
  <si>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</si>
  <si>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</si>
  <si>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</si>
  <si>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</si>
  <si>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</si>
  <si>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</si>
  <si>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</si>
  <si>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</si>
  <si>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</si>
  <si>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</si>
  <si>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</si>
  <si>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</si>
  <si>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</si>
  <si>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</si>
  <si>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</si>
  <si>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</si>
  <si>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</si>
  <si>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</si>
  <si>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</si>
  <si>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</si>
  <si>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</si>
  <si>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</si>
  <si>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</si>
  <si>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</si>
  <si>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</si>
  <si>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</si>
  <si>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</si>
  <si>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</si>
  <si>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</si>
  <si>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</si>
  <si>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</si>
  <si>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</si>
  <si>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</si>
  <si>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</si>
  <si>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</si>
  <si>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</si>
  <si>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</si>
  <si>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</si>
  <si>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</si>
  <si>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</si>
  <si>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</si>
  <si>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</si>
  <si>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</si>
  <si>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</si>
  <si>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</si>
  <si>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</si>
  <si>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</si>
  <si>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</si>
  <si>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</si>
  <si>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</si>
  <si>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</si>
  <si>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</si>
  <si>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</si>
  <si>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</si>
  <si>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</si>
  <si>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</si>
  <si>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</si>
  <si>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</si>
  <si>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</si>
  <si>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</si>
  <si>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</si>
  <si>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</si>
  <si>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</si>
  <si>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</si>
  <si>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</si>
  <si>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</si>
  <si>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</si>
  <si>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</si>
  <si>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</si>
  <si>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</si>
  <si>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</si>
  <si>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</si>
  <si>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</si>
  <si>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</si>
  <si>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</si>
  <si>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</si>
  <si>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</si>
  <si>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</si>
  <si>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</si>
  <si>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</si>
  <si>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</si>
  <si>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</si>
  <si>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</si>
  <si>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</si>
  <si>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</si>
  <si>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</si>
  <si>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</si>
  <si>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</si>
  <si>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</si>
  <si>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</si>
  <si>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</si>
  <si>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</si>
  <si>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</si>
  <si>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</si>
  <si>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</si>
  <si>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</si>
  <si>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</si>
  <si>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</si>
  <si>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</si>
  <si>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</si>
  <si>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</si>
  <si>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</si>
  <si>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</si>
  <si>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</si>
  <si>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</si>
  <si>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</si>
  <si>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</si>
  <si>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</si>
  <si>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</si>
  <si>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</si>
  <si>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</si>
  <si>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</si>
  <si>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</si>
  <si>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</si>
  <si>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</si>
  <si>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</si>
  <si>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</si>
  <si>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</si>
  <si>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</si>
  <si>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</si>
  <si>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</si>
  <si>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</si>
  <si>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</si>
  <si>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</si>
  <si>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</si>
  <si>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</si>
  <si>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</si>
  <si>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</si>
  <si>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</si>
  <si>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</si>
  <si>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</si>
  <si>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</si>
  <si>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</si>
  <si>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</si>
  <si>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</si>
  <si>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</si>
  <si>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</si>
  <si>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</si>
  <si>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</si>
  <si>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</si>
  <si>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</si>
  <si>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</si>
  <si>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</si>
  <si>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</si>
  <si>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</si>
  <si>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</si>
  <si>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</si>
  <si>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</si>
  <si>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</si>
  <si>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</si>
  <si>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</si>
  <si>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</si>
  <si>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</si>
  <si>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</si>
  <si>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</si>
  <si>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</si>
  <si>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</si>
  <si>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</si>
  <si>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</si>
  <si>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</si>
  <si>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</si>
  <si>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</si>
  <si>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</si>
  <si>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</si>
  <si>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</si>
  <si>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</si>
  <si>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</si>
  <si>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</si>
  <si>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</si>
  <si>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</si>
  <si>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</si>
  <si>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</si>
  <si>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</si>
  <si>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</si>
  <si>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</si>
  <si>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</si>
  <si>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</si>
  <si>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</si>
  <si>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</si>
  <si>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</si>
  <si>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</si>
  <si>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</si>
  <si>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</si>
  <si>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</si>
  <si>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</si>
  <si>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</si>
  <si>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</si>
  <si>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</si>
  <si>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</si>
  <si>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</si>
  <si>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</si>
  <si>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</si>
  <si>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</si>
  <si>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</si>
  <si>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</si>
  <si>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</si>
  <si>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</si>
  <si>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</si>
  <si>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</si>
  <si>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</si>
  <si>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</si>
  <si>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</si>
  <si>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</si>
  <si>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</si>
  <si>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</si>
  <si>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</si>
  <si>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</si>
  <si>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</si>
  <si>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</si>
  <si>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</si>
  <si>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</si>
  <si>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</si>
  <si>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</si>
  <si>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</si>
  <si>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</si>
  <si>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</si>
  <si>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</si>
  <si>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</si>
  <si>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</si>
  <si>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</si>
  <si>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</si>
  <si>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</si>
  <si>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</si>
  <si>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</si>
  <si>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</si>
  <si>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</si>
  <si>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</si>
  <si>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</si>
  <si>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</si>
  <si>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</si>
  <si>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</si>
  <si>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</si>
  <si>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</si>
  <si>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</si>
  <si>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</si>
  <si>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</si>
  <si>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</si>
  <si>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</si>
  <si>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</si>
  <si>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</si>
  <si>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</si>
  <si>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</si>
  <si>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</si>
  <si>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</si>
  <si>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</si>
  <si>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</si>
  <si>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</si>
  <si>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</si>
  <si>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</si>
  <si>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</si>
  <si>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</si>
  <si>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</si>
  <si>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</si>
  <si>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</si>
  <si>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</si>
  <si>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</si>
  <si>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</si>
  <si>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</si>
  <si>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</si>
  <si>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</si>
  <si>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</si>
  <si>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</si>
  <si>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</si>
  <si>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</si>
  <si>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</si>
  <si>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</si>
  <si>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</si>
  <si>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</si>
  <si>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</si>
  <si>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</si>
  <si>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</si>
  <si>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</si>
  <si>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</si>
  <si>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</si>
  <si>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</si>
  <si>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</si>
  <si>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</si>
  <si>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</si>
  <si>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</si>
  <si>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</si>
  <si>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</si>
  <si>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</si>
  <si>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</si>
  <si>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</si>
  <si>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</si>
  <si>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</si>
  <si>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</si>
  <si>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</si>
  <si>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</si>
  <si>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</si>
  <si>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</si>
  <si>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</si>
  <si>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</si>
  <si>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</si>
  <si>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</si>
  <si>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</si>
  <si>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</si>
  <si>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</si>
  <si>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</si>
  <si>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</si>
  <si>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</si>
  <si>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</si>
  <si>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</si>
  <si>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</si>
  <si>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</si>
  <si>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</si>
  <si>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</si>
  <si>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</si>
  <si>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</si>
  <si>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</si>
  <si>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</si>
  <si>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</si>
  <si>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</si>
  <si>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</si>
  <si>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</si>
  <si>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</si>
  <si>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</si>
  <si>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</si>
  <si>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</si>
  <si>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</si>
  <si>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</si>
  <si>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</si>
  <si>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</si>
  <si>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</si>
  <si>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</si>
  <si>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</si>
  <si>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</si>
  <si>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</si>
  <si>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</si>
  <si>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</si>
  <si>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</si>
  <si>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</si>
  <si>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</si>
  <si>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</si>
  <si>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</si>
  <si>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</si>
  <si>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</si>
  <si>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</si>
  <si>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</si>
  <si>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</si>
  <si>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</si>
  <si>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</si>
  <si>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</si>
  <si>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</si>
  <si>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</si>
  <si>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</si>
  <si>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</si>
  <si>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</si>
  <si>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</si>
  <si>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</si>
  <si>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</si>
  <si>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</si>
  <si>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</si>
  <si>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</si>
  <si>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</si>
  <si>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</si>
  <si>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</si>
  <si>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</si>
  <si>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</si>
  <si>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</si>
  <si>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</si>
  <si>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</si>
  <si>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</si>
  <si>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</si>
  <si>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</si>
  <si>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</si>
  <si>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</si>
  <si>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</si>
  <si>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</si>
  <si>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</si>
  <si>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</si>
  <si>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</si>
  <si>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</si>
  <si>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</si>
  <si>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</si>
  <si>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</si>
  <si>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</si>
  <si>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</si>
  <si>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</si>
  <si>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</si>
  <si>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</si>
  <si>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</si>
  <si>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</si>
  <si>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</si>
  <si>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</si>
  <si>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</si>
  <si>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</si>
  <si>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</si>
  <si>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</si>
  <si>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</si>
  <si>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</si>
  <si>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</si>
  <si>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</si>
  <si>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</si>
  <si>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</si>
  <si>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</si>
  <si>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</si>
  <si>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</si>
  <si>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</si>
  <si>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</si>
  <si>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</si>
  <si>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</si>
  <si>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</si>
  <si>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</si>
  <si>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</si>
  <si>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</si>
  <si>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</si>
  <si>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</si>
  <si>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</si>
  <si>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</si>
  <si>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</si>
  <si>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</si>
  <si>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</si>
  <si>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</si>
  <si>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</si>
  <si>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</si>
  <si>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</si>
  <si>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</si>
  <si>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</si>
  <si>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</si>
  <si>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</si>
  <si>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</si>
  <si>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</si>
  <si>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</si>
  <si>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</si>
  <si>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</si>
  <si>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</si>
  <si>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</si>
  <si>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</si>
  <si>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</si>
  <si>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</si>
  <si>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</si>
  <si>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</si>
  <si>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</si>
  <si>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</si>
  <si>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</si>
  <si>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</si>
  <si>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</si>
  <si>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</si>
  <si>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</si>
  <si>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</si>
  <si>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</si>
  <si>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</si>
  <si>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</si>
  <si>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</si>
  <si>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</si>
  <si>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</si>
  <si>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</si>
  <si>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</si>
  <si>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</si>
  <si>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</si>
  <si>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</si>
  <si>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</si>
  <si>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</si>
  <si>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</si>
  <si>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</si>
  <si>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</si>
  <si>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</si>
  <si>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</si>
  <si>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</si>
  <si>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</si>
  <si>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</si>
  <si>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</si>
  <si>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</si>
  <si>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</si>
  <si>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</si>
  <si>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</si>
  <si>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</si>
  <si>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</si>
  <si>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</si>
  <si>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</si>
  <si>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</si>
  <si>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</si>
  <si>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</si>
  <si>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</si>
  <si>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</si>
  <si>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</si>
  <si>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</si>
  <si>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</si>
  <si>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</si>
  <si>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</si>
  <si>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</si>
  <si>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</si>
  <si>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</si>
  <si>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</si>
  <si>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</si>
  <si>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</si>
  <si>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</si>
  <si>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</si>
  <si>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</si>
  <si>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</si>
  <si>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</si>
  <si>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</si>
  <si>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</si>
  <si>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</si>
  <si>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</si>
  <si>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</si>
  <si>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</si>
  <si>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</si>
  <si>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</si>
  <si>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</si>
  <si>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</si>
  <si>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</si>
  <si>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</si>
  <si>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</si>
  <si>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</si>
  <si>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</si>
  <si>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</si>
  <si>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</si>
  <si>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</si>
  <si>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</si>
  <si>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</si>
  <si>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</si>
  <si>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</si>
  <si>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</si>
  <si>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</si>
  <si>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</si>
  <si>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</si>
  <si>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</si>
  <si>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</si>
  <si>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</si>
  <si>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</si>
  <si>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</si>
  <si>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</si>
  <si>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</si>
  <si>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</si>
  <si>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</si>
  <si>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</si>
  <si>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</si>
  <si>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</si>
  <si>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</si>
  <si>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</si>
  <si>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</si>
  <si>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</si>
  <si>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</si>
  <si>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</si>
  <si>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</si>
  <si>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</si>
  <si>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</si>
  <si>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</si>
  <si>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</si>
  <si>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</si>
  <si>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</si>
  <si>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</si>
  <si>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</si>
  <si>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</si>
  <si>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</si>
  <si>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</si>
  <si>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</si>
  <si>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</si>
  <si>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</si>
  <si>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</si>
  <si>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</si>
  <si>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</si>
  <si>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</si>
  <si>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</si>
  <si>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</si>
  <si>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</si>
  <si>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</si>
  <si>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</si>
  <si>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</si>
  <si>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</si>
  <si>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</si>
  <si>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</si>
  <si>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</si>
  <si>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</si>
  <si>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</si>
  <si>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</si>
  <si>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</si>
  <si>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</si>
  <si>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</si>
  <si>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</si>
  <si>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</si>
  <si>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</si>
  <si>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</si>
  <si>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</si>
  <si>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</si>
  <si>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</si>
  <si>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</si>
  <si>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</si>
  <si>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</si>
  <si>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</si>
  <si>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</si>
  <si>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</si>
  <si>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</si>
  <si>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</si>
  <si>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</si>
  <si>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</si>
  <si>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</si>
  <si>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</si>
  <si>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</si>
  <si>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</si>
  <si>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</si>
  <si>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</si>
  <si>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</si>
  <si>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</si>
  <si>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</si>
  <si>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</si>
  <si>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</si>
  <si>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</si>
  <si>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</si>
  <si>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</si>
  <si>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</si>
  <si>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</si>
  <si>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</si>
  <si>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</si>
  <si>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</si>
  <si>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</si>
  <si>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</si>
  <si>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</si>
  <si>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</si>
  <si>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</si>
  <si>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</si>
  <si>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</si>
  <si>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</si>
  <si>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</si>
  <si>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</si>
  <si>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</si>
  <si>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</si>
  <si>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</si>
  <si>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</si>
  <si>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</si>
  <si>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</si>
  <si>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</si>
  <si>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</si>
  <si>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</si>
  <si>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</si>
  <si>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</si>
  <si>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</si>
  <si>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</si>
  <si>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</si>
  <si>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</si>
  <si>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</si>
  <si>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</si>
  <si>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</si>
  <si>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</si>
  <si>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</si>
  <si>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</si>
  <si>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</si>
  <si>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</si>
  <si>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</si>
  <si>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</si>
  <si>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</si>
  <si>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</si>
  <si>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</si>
  <si>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</si>
  <si>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</si>
  <si>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</si>
  <si>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</si>
  <si>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</si>
  <si>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</si>
  <si>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</si>
  <si>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</si>
  <si>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</si>
  <si>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</si>
  <si>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</si>
  <si>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</si>
  <si>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</si>
  <si>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</si>
  <si>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</si>
  <si>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</si>
  <si>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</si>
  <si>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</si>
  <si>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</si>
  <si>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</si>
  <si>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</si>
  <si>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</si>
  <si>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</si>
  <si>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</si>
  <si>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</si>
  <si>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</si>
  <si>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</si>
  <si>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</si>
  <si>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</si>
  <si>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</si>
  <si>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</si>
  <si>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</si>
  <si>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</si>
  <si>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</si>
  <si>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</si>
  <si>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</si>
  <si>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</si>
  <si>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</si>
  <si>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</si>
  <si>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</si>
  <si>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</si>
  <si>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</si>
  <si>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</si>
  <si>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</si>
  <si>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</si>
  <si>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</si>
  <si>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</si>
  <si>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</si>
  <si>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</si>
  <si>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</si>
  <si>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</si>
  <si>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</si>
  <si>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</si>
  <si>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</si>
  <si>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</si>
  <si>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</si>
  <si>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</si>
  <si>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</si>
  <si>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</si>
  <si>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</si>
  <si>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</si>
  <si>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</si>
  <si>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</si>
  <si>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</si>
  <si>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</si>
  <si>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</si>
  <si>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</si>
  <si>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</si>
  <si>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</si>
  <si>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</si>
  <si>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</si>
  <si>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</si>
  <si>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</si>
  <si>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</si>
  <si>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</si>
  <si>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</si>
  <si>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</si>
  <si>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</si>
  <si>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</si>
  <si>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</si>
  <si>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</si>
  <si>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</si>
  <si>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</si>
  <si>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</si>
  <si>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</si>
  <si>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</si>
  <si>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</si>
  <si>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</si>
  <si>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</si>
  <si>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</si>
  <si>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</si>
  <si>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</si>
  <si>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</si>
  <si>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</si>
  <si>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</si>
  <si>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</si>
  <si>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</si>
  <si>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</si>
  <si>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</si>
  <si>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</si>
  <si>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</si>
  <si>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</si>
  <si>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</si>
  <si>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</si>
  <si>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</si>
  <si>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</si>
  <si>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</si>
  <si>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</si>
  <si>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</si>
  <si>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</si>
  <si>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</si>
  <si>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</si>
  <si>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</si>
  <si>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</si>
  <si>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</si>
  <si>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</si>
  <si>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</si>
  <si>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</si>
  <si>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</si>
  <si>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</si>
  <si>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</si>
  <si>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</si>
  <si>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</si>
  <si>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</si>
  <si>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</si>
  <si>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</si>
  <si>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</si>
  <si>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</si>
  <si>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</si>
  <si>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</si>
  <si>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</si>
  <si>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</si>
  <si>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</si>
  <si>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</si>
  <si>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</si>
  <si>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</si>
  <si>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</si>
  <si>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</si>
  <si>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</si>
  <si>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</si>
  <si>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</si>
  <si>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</si>
  <si>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</si>
  <si>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</si>
  <si>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</si>
  <si>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</si>
  <si>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</si>
  <si>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</si>
  <si>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</si>
  <si>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</si>
  <si>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</si>
  <si>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</si>
  <si>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</si>
  <si>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</si>
  <si>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</si>
  <si>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</si>
  <si>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</si>
  <si>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</si>
  <si>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</si>
  <si>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</si>
  <si>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</si>
  <si>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</si>
  <si>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</si>
  <si>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</si>
  <si>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</si>
  <si>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</si>
  <si>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</si>
  <si>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</si>
  <si>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</si>
  <si>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</si>
  <si>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35 Min</t>
  </si>
  <si>
    <t>PCM-20251001-00002025</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</si>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</sst>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268.94432245370263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15.323338657406566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0.1150168981475872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45931.892748379629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45931.892748379629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45931.892748379629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45931.892748379629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45931.892748379629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45931.892748379629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45931.892748379629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45931.892748379629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45931.892748379629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45931.892748379629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45931.892748379629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45931.892748379629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45931.892748379629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45931.892748379629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45931.892748379629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45931.892748379629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45931.892748379629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45931.892748379629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45931.892748379629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45931.892748379629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45931.892748379629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45931.892748379629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45931.892748379629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45931.892748379629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45931.892748379629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45931.892748379629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45931.892748379629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45931.892748379629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45931.892748379629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45931.892748379629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45931.892748379629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45931.892748379629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45931.892748379629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45931.892748379629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45931.892748379629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45931.892748379629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45931.892748379629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45931.892748379629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45931.892748379629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45931.892748379629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45931.892748379629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45931.892748379629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45931.892748379629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45931.892748379629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45931.892748379629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45931.892748379629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45931.892748379629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45931.892748379629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45931.892748379629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45931.892748379629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45931.892748379629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45931.892748379629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45931.892748379629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45931.892748379629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45931.892748379629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45931.892748379629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45931.892748379629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45931.892748379629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45931.892748379629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45931.892748379629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45931.892748379629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45931.892748379629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45931.892748379629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45931.892748379629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45931.892748379629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45931.892748379629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45931.892748379629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45931.892748379629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45931.892748379629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45931.892748379629</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240.24096597221796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125.16566504629736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106.89291041666729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8.6671812499989755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t="s">
        <v>39058</v>
      </c>
      <c r="E7" s="131"/>
      <c r="F7" s="132"/>
      <c r="G7" s="133">
        <f ca="1">IFERROR(NOW()-F7,"-")</f>
        <v>45931.892748148151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45931.892748148151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45931.892748148151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45931.892748148151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45931.892748379629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45931.892748379629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45931.892748379629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45931.892748379629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45931.892748379629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45931.892748379629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45931.892748379629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45931.892748379629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45931.892748379629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45931.892748379629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45931.892748379629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45931.892748379629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45931.892748379629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45931.892748379629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45931.892748379629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45931.892748379629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45931.892748379629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45931.892748379629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45931.892748379629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45931.892748379629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45931.892748379629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45931.892748379629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45931.892748379629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45931.892748379629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45931.892748379629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45931.892748379629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45931.892748379629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45931.892748379629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45931.892748379629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45931.892748379629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45931.892748379629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45931.892748379629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45931.892748379629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45931.892748379629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45931.892748379629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45931.892748379629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45931.892748379629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45931.892748379629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45931.892748379629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45931.892748379629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45931.892748379629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45931.892748379629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45931.892748379629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45931.892748379629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45931.892748379629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45931.892748379629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45931.892748379629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45931.892748379629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45931.892748379629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45931.892748379629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45931.892748379629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45931.892748379629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45931.892748379629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45931.892748379629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45931.892748379629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45931.892748379629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45931.892748379629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45931.892748379629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45931.892748379629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45931.892748379629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45931.892748379629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45931.892748379629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45931.892748379629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45931.892748379629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45931.892748379629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45931.892748379629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45931.892748379629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45931.892748379629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45931.892748379629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45931.892748379629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45931.892748379629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45931.892748379629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45931.892748379629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45931.892748379629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45931.892748379629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45931.892748379629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45931.892748379629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45931.892748379629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45931.892748379629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45931.892748379629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45931.892748379629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45931.892748379629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45931.892748379629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45931.892748379629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45931.892748379629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45931.892748379629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45931.892748379629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45931.892748379629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45931.892748379629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45931.892748379629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45931.892748379629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45931.892748379629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45931.892748379629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45931.892748379629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45931.892748379629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45931.892748379629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45931.892748379629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45931.892748379629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45931.892748379629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45931.892748379629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45931.892748379629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45931.892748379629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45931.892748379629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45931.892748379629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45931.892748379629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45931.892748379629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45931.892748379629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45931.892748379629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45931.892748379629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45931.892748379629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45931.892748379629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45931.892748379629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45931.892748379629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45931.892748379629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45931.892748379629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45931.892748379629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45931.892748379629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45931.892748379629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45931.892748379629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45931.892748379629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45931.892748379629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45931.892748379629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45931.892748379629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45931.892748379629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45931.892748379629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45931.892748379629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45931.892748379629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45931.892748379629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45931.892748379629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45931.892748379629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45931.892748379629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45931.892748379629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45931.892748379629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45931.892748379629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45931.892748379629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45931.892748379629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45931.892748379629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45931.892748379629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45931.892748379629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45931.892748379629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45931.892748379629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45931.892748379629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45931.892748379629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45931.892748379629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45931.892748379629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45931.892748379629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45931.892748379629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45931.892748379629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45931.892748379629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45931.892748379629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45931.892748379629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45931.892748379629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45931.892748379629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45931.892748379629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45931.892748379629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45931.892748379629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45931.892748379629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45931.892748379629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45931.892748379629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45931.892748379629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45931.892748379629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45931.892748379629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45931.892748379629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45931.892748379629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45931.892748379629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45931.892748379629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45931.892748379629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45931.892748379629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45931.892748379629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45931.892748379629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45931.892748379629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45931.892748379629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45931.892748379629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45931.892748379629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45931.892748379629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45931.892748379629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45931.892748379629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45931.892748379629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45931.892748379629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45931.892748379629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45931.892748379629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45931.892748379629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45931.892748379629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45931.892748379629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45931.892748379629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45931.892748379629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45931.892748379629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45931.892748379629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45931.892748379629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45931.892748379629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45931.892748379629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45931.892748379629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45931.892748379629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45931.892748379629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45931.892748379629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45931.892748379629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45931.892748379629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45931.892748379629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45931.892748379629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45931.892748379629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45931.892748379629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45931.892748379629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45931.892748379629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45931.892748379629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45931.892748379629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45931.892748379629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45931.892748379629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45931.892748379629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45931.892748379629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45931.892748379629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45931.892748379629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45931.892748379629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45931.892748379629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45931.892748379629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45931.892748379629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45931.892748379629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45931.892748379629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45931.892748379629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45931.892748379629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45931.892748379629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45931.892748379629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45931.892748379629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45931.892748379629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45931.892748379629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45931.892748379629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45931.892748379629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45931.892748379629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45931.892748379629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45931.892748379629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45931.892748379629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45931.892748379629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45931.892748379629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45931.892748379629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45931.892748379629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45931.892748379629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45931.892748379629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45931.892748379629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45931.892748379629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45931.892748379629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45931.892748379629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45931.892748379629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45931.892748379629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45931.892748379629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45931.892748379629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45931.892748379629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45931.892748379629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45931.892748379629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45931.892748379629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45931.892748379629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45931.892748379629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45931.892748379629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45931.892748379629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45931.892748379629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45931.892748379629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45931.892748379629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45931.892748379629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45931.892748379629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45931.892748379629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45931.892748379629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45931.892748379629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45931.892748379629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45931.892748379629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45931.892748379629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45931.892748379629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45931.892748379629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45931.892748379629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45931.892748379629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45931.892748379629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45931.892748379629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45931.892748379629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45931.892748379629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45931.892748379629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45931.892748379629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45931.892748379629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45931.892748379629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45931.892748379629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45931.892748379629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45931.892748379629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45931.892748379629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45931.892748379629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45931.892748379629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45931.892748379629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45931.892748379629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45931.892748379629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45931.892748379629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45931.892748379629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45931.892748379629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45931.892748379629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45931.892748379629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45931.892748379629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45931.892748379629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45931.892748379629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45931.892748379629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45931.892748379629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45931.892748379629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45931.892748379629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45931.892748379629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45931.892748379629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45931.892748379629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45931.892748379629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45931.892748379629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45931.892748379629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45931.892748379629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45931.892748379629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45931.892748379629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45931.892748379629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45931.892748379629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45931.892748379629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45931.892748379629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45931.892748379629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45931.892748379629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45931.892748379629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45931.892748379629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45931.892748379629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45931.892748379629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45931.892748379629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45931.892748379629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45931.892748379629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45931.892748379629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45931.892748379629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45931.892748379629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45931.892748379629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45931.892748379629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45931.892748379629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45931.892748379629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45931.892748379629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45931.892748379629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45931.892748379629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45931.892748379629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45931.892748379629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45931.892748379629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45931.892748379629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45931.892748379629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45931.892748379629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45931.892748379629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45931.892748379629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45931.892748379629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45931.892748379629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45931.892748379629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45931.892748379629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45931.892748379629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45931.892748379629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45931.892748379629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45931.892748379629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45931.892748379629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45931.892748379629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45931.892748379629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45931.892748379629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45931.892748379629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45931.892748379629</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45931.892748379629</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45931.892748379629</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45931.892748379629</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45931.892748379629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45931.892748379629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45931.892748379629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45931.892748379629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45931.892748379629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45931.892748379629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45931.892748379629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45931.892748379629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45931.892748379629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45931.892748379629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45931.892748379629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45931.892748379629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45931.892748379629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45931.892748379629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45931.892748379629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45931.892748379629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45931.892748379629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45931.892748379629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45931.892748379629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45931.892748379629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45931.892748379629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45931.892748379629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45931.892748379629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45931.892748379629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45931.892748379629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45931.892748379629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45931.892748379629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45931.892748379629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45931.892748379629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45931.892748379629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45931.892748379629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45931.892748379629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45931.892748379629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45931.892748379629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45931.892748379629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45931.892748379629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45931.892748379629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45931.892748379629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45931.892748379629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45931.892748379629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45931.892748379629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45931.892748379629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45931.892748379629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45931.892748379629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45931.892748379629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45931.892748379629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45931.892748379629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45931.892748379629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45931.892748379629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45931.892748379629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45931.892748379629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45931.892748379629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45931.892748379629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45931.892748379629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45931.892748379629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45931.892748379629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45931.892748379629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45931.892748379629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45931.892748379629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45931.892748379629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45931.892748379629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45931.892748379629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45931.892748379629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45931.892748379629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45931.892748379629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45931.892748379629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45931.892748379629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45931.892748379629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45931.892748379629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45931.892748379629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45931.892748379629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45931.892748379629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45931.892748379629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45931.892748379629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45931.892748379629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45931.892748379629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45931.892748379629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45931.892748379629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45931.892748379629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45931.892748379629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45931.892748379629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45931.892748379629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45931.892748379629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45931.892748379629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45931.892748379629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45931.892748379629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45931.892748379629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45931.892748379629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45931.892748379629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45931.892748379629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45931.892748379629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45931.892748379629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45931.892748379629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45931.892748379629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45931.892748379629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45931.892748379629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45931.892748379629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45931.892748379629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45931.892748379629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45931.892748379629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45931.892748379629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45931.892748379629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45931.892748379629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45931.892748379629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45931.892748379629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45931.892748379629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45931.892748379629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45931.892748379629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45931.892748379629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45931.892748379629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45931.892748379629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45931.892748379629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45931.892748379629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45931.892748379629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45931.892748379629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45931.892748379629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45931.892748379629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45931.892748379629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45931.892748379629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45931.892748379629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45931.892748379629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45931.892748379629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45931.892748379629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45931.892748379629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45931.892748379629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45931.892748379629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45931.892748379629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45931.892748379629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45931.892748379629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45931.892748379629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45931.892748379629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45931.892748379629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45931.892748379629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45931.892748379629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45931.892748379629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45931.892748379629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45931.892748379629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45931.892748379629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45931.892748379629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45931.892748379629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45931.892748379629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45931.892748379629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45931.892748379629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45931.892748379629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45931.892748379629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45931.892748379629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45931.892748379629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45931.892748379629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45931.892748379629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45931.892748379629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45931.892748379629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45931.892748379629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45931.892748379629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45931.892748379629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45931.892748379629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45931.892748379629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45931.892748379629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45931.892748379629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45931.892748379629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45931.892748379629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45931.892748379629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45931.892748379629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45931.892748379629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45931.892748379629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45931.892748379629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45931.892748379629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45931.892748379629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45931.892748379629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45931.892748379629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45931.892748379629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45931.892748379629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45931.892748379629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45931.892748379629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45931.892748379629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45931.892748379629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45931.892748379629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45931.892748379629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45931.892748379629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45931.892748379629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45931.892748379629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45931.892748379629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45931.892748379629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45931.892748379629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45931.892748379629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45931.892748379629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45931.892748379629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45931.892748379629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45931.892748379629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45931.892748379629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45931.892748379629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45931.892748379629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45931.892748379629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45931.892748379629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45931.892748379629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45931.892748379629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45931.892748379629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45931.892748379629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45931.892748379629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45931.892748379629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45931.892748379629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45931.892748379629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45931.892748379629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45931.892748379629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45931.892748379629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45931.892748379629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45931.892748379629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45931.892748379629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45931.892748379629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45931.892748379629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45931.892748379629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45931.892748379629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45931.892748379629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45931.892748379629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45931.892748379629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45931.892748379629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45931.892748379629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45931.892748379629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45931.892748379629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45931.892748379629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45931.892748379629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45931.892748379629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45931.892748379629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45931.892748379629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45931.892748379629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45931.892748379629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45931.892748379629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45931.892748379629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45931.892748379629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45931.892748379629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45931.892748379629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45931.892748379629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45931.892748379629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45931.892748379629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45931.892748379629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45931.892748379629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45931.892748379629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45931.892748379629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45931.892748379629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45931.892748379629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45931.892748379629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45931.892748379629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45931.892748379629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45931.892748379629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45931.892748379629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45931.892748379629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45931.892748379629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45931.892748379629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45931.892748379629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45931.892748379629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45931.892748379629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45931.892748379629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45931.892748379629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45931.892748379629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45931.892748379629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45931.892748379629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45931.892748379629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45931.892748379629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45931.892748379629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45931.892748379629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45931.892748379629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45931.892748379629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45931.892748379629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45931.892748379629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45931.892748379629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45931.892748379629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45931.892748379629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45931.892748379629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45931.892748379629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45931.892748379629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45931.892748379629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45931.892748379629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45931.892748379629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45931.892748379629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45931.892748379629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45931.892748379629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45931.892748379629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45931.892748379629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45931.892748379629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45931.892748379629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45931.892748379629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45931.892748379629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45931.892748379629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45931.892748379629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45931.892748379629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45931.892748379629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45931.892748379629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45931.892748379629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45931.892748379629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45931.892748379629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45931.892748379629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45931.892748379629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45931.892748379629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45931.892748379629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45931.892748379629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45931.892748379629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45931.892748379629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45931.892748379629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45931.892748379629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45931.892748379629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45931.892748379629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45931.892748379629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45931.892748379629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45931.892748379629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45931.892748379629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45931.892748379629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45931.892748379629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45931.892748379629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45931.892748379629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45931.892748379629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45931.892748379629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45931.892748379629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45931.892748379629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45931.892748379629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45931.892748379629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45931.892748379629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45931.892748379629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45931.892748379629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45931.892748379629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45931.892748379629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45931.892748379629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45931.892748379629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45931.892748379629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45931.892748379629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45931.892748379629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45931.892748379629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45931.892748379629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45931.892748379629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45931.892748379629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45931.892748379629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45931.892748379629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45931.892748379629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45931.892748379629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45931.892748379629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45931.892748379629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45931.892748379629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45931.892748379629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45931.892748379629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45931.892748379629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45931.892748379629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45931.892748379629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45931.892748379629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45931.892748379629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45931.892748379629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45931.892748379629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45931.892748379629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45931.892748379629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45931.892748379629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45931.892748379629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45931.892748379629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45931.892748379629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45931.892748379629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45931.892748379629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45931.892748379629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45931.892748379629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45931.892748379629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45931.892748379629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45931.892748379629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45931.892748379629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45931.892748379629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45931.892748379629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45931.892748379629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45931.892748379629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45931.892748379629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45931.892748379629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45931.892748379629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45931.892748379629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45931.892748379629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45931.892748379629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45931.892748379629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45931.892748379629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45931.892748379629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45931.892748379629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45931.892748379629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45931.892748379629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45931.892748379629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45931.892748379629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45931.892748379629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45931.892748379629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45931.892748379629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45931.892748379629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45931.892748379629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45931.892748379629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45931.892748379629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45931.892748379629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45931.892748379629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45931.892748379629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45931.892748379629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45931.892748379629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45931.892748379629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45931.892748379629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45931.892748379629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45931.892748379629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45931.892748379629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45931.892748379629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45931.892748379629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45931.892748379629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45931.892748379629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45931.892748379629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45931.892748379629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45931.892748379629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45931.892748379629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45931.892748379629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45931.892748379629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45931.892748379629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45931.892748379629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45931.892748379629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45931.892748379629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45931.892748379629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45931.892748379629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45931.892748379629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45931.892748379629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45931.892748379629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45931.892748379629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45931.892748379629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45931.892748379629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45931.892748379629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45931.892748379629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45931.892748379629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45931.892748379629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45931.892748379629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45931.892748379629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45931.892748379629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45931.892748379629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45931.892748379629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45931.892748379629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45931.892748379629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45931.892748379629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45931.892748379629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45931.892748379629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45931.892748379629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45931.892748379629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45931.892748379629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45931.892748379629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45931.892748379629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45931.892748379629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45931.892748379629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45931.892748379629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45931.892748379629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45931.892748379629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45931.892748379629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45931.892748379629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45931.892748379629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45931.892748379629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45931.892748379629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45931.892748379629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45931.892748379629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45931.892748379629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45931.892748379629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45931.892748379629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45931.892748379629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45931.892748379629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45931.892748379629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45931.892748379629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45931.892748379629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45931.892748379629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45931.892748379629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45931.892748379629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45931.892748379629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45931.892748379629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45931.892748379629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45931.892748379629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45931.892748379629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45931.892748379629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45931.892748379629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45931.892748379629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45931.892748379629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45931.892748379629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45931.892748379629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45931.892748379629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45931.892748379629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45931.892748379629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45931.892748379629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45931.892748379629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45931.892748379629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45931.892748379629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45931.892748379629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45931.892748379629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45931.892748379629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45931.892748379629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45931.892748379629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45931.892748379629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45931.892748379629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45931.892748379629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45931.892748379629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45931.892748379629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45931.892748379629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45931.892748379629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45931.892748379629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45931.892748379629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45931.892748379629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45931.892748379629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45931.892748379629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45931.892748379629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45931.892748379629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45931.892748379629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45931.892748379629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45931.892748379629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45931.892748379629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45931.892748379629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45931.892748379629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45931.892748379629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45931.892748379629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45931.892748379629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45931.892748379629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45931.892748379629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45931.892748379629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45931.892748379629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45931.892748379629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45931.892748379629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45931.892748379629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45931.892748379629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45931.892748379629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45931.892748379629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45931.892748379629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45931.892748379629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45931.892748379629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45931.892748379629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45931.892748379629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45931.892748379629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45931.892748379629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45931.892748379629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45931.892748379629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45931.892748379629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45931.892748379629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45931.892748379629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45931.892748379629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45931.892748379629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45931.892748379629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45931.892748379629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45931.892748379629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45931.892748379629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45931.892748379629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45931.892748379629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45931.892748379629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45931.892748379629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45931.892748379629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45931.892748379629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45931.892748379629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45931.892748379629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45931.892748379629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45931.892748379629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45931.892748379629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45931.892748379629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45931.892748379629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45931.892748379629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45931.892748379629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45931.892748379629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45931.892748379629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45931.892748379629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45931.892748379629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45931.892748379629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45931.892748379629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45931.892748379629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45931.892748379629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45931.892748379629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45931.892748379629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45931.892748379629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45931.892748379629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45931.892748379629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45931.892748379629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45931.892748379629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45931.892748379629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45931.892748379629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45931.892748379629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45931.892748379629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45931.892748379629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45931.892748379629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45931.892748379629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45931.892748379629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45931.892748379629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45931.892748379629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45931.892748379629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45931.892748379629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45931.892748379629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45931.892748379629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45931.892748379629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45931.892748379629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45931.892748379629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45931.892748379629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45931.892748379629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45931.892748379629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45931.892748379629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45931.892748379629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45931.892748379629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45931.892748379629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45931.892748379629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45931.892748379629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45931.892748379629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45931.892748379629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45931.892748379629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45931.892748379629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45931.892748379629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45931.892748379629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45931.892748379629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45931.892748379629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45931.892748379629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45931.892748379629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45931.892748379629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45931.892748379629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45931.892748379629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45931.892748379629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45931.892748379629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45931.892748379629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45931.892748379629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45931.892748379629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45931.892748379629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45931.892748379629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45931.892748379629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45931.892748379629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45931.892748379629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45931.892748379629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45931.892748379629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45931.892748379629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45931.892748379629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45931.892748379629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45931.892748379629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45931.892748379629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45931.892748379629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45931.892748379629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45931.892748379629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45931.892748379629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45931.892748379629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45931.892748379629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45931.892748379629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45931.892748379629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45931.892748379629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45931.892748379629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45931.892748379629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45931.892748379629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45931.892748379629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45931.892748379629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45931.892748379629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45931.892748379629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45931.892748379629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45931.892748379629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45931.892748379629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45931.892748379629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45931.892748379629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45931.892748379629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45931.892748379629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45931.892748379629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45931.892748379629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45931.892748379629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45931.892748379629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45931.892748379629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45931.892748379629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45931.892748379629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45931.892748379629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45931.892748379629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45931.892748379629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45931.892748379629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45931.892748379629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45931.892748379629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45931.892748379629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45931.892748379629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45931.892748379629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45931.892748379629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45931.892748379629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45931.892748379629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45931.892748379629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45931.892748379629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45931.892748379629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45931.892748379629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45931.892748379629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45931.892748379629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45931.892748379629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45931.892748379629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45931.892748379629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45931.892748379629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45931.892748379629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45931.892748379629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45931.892748379629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45931.892748379629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45931.892748379629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45931.892748379629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45931.892748379629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45931.892748379629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45931.892748379629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45931.892748379629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45931.892748379629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45931.892748379629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45931.892748379629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45931.892748379629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45931.892748379629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45931.892748379629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45931.892748379629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45931.892748379629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45931.892748379629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45931.892748379629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45931.892748379629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45931.892748379629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45931.892748379629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45931.892748379629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45931.892748379629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45931.892748379629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45931.892748379629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45931.892748379629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45931.892748379629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45931.892748379629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45931.892748379629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45931.892748379629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45931.892748379629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45931.892748379629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45931.892748379629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45931.892748379629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45931.892748379629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45931.892748379629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45931.892748379629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45931.892748379629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45931.892748379629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45931.892748379629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45931.892748379629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45931.892748379629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45931.892748379629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45931.892748379629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45931.892748379629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45931.892748379629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45931.892748379629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45931.892748379629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45931.892748379629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45931.892748379629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45931.892748379629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45931.892748379629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45931.892748379629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45931.892748379629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45931.892748379629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45931.892748379629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45931.892748379629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45931.892748379629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45931.892748379629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45931.892748379629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45931.892748379629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45931.892748379629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45931.892748379629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45931.892748379629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45931.892748379629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45931.892748379629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45931.892748379629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45931.892748379629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45931.892748379629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45931.892748379629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45931.892748379629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45931.892748379629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45931.892748379629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45931.892748379629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45931.892748379629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45931.892748379629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45931.892748379629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45931.892748379629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45931.892748379629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45931.892748379629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45931.892748379629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45931.892748379629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45931.892748379629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45931.892748379629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45931.892748379629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45931.892748379629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45931.892748379629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45931.892748379629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45931.892748379629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45931.892748379629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45931.892748379629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45931.892748379629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45931.892748379629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45931.892748379629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45931.892748379629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45931.892748379629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45931.892748379629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45931.892748379629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45931.892748379629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45931.892748379629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45931.892748379629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45931.892748379629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45931.892748379629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45931.892748379629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45931.892748379629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45931.892748379629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45931.892748379629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45931.892748379629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45931.892748379629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45931.892748379629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45931.892748379629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45931.892748379629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45931.892748379629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45931.892748379629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45931.892748379629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45931.892748379629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45931.892748379629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45931.892748379629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45931.892748379629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45931.892748379629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45931.892748379629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45931.892748379629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45931.892748379629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45931.892748379629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45931.892748379629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45931.892748379629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45931.892748379629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45931.892748379629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45931.892748379629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45931.892748379629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45931.892748379629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45931.892748379629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45931.892748379629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45931.892748379629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45931.892748379629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45931.892748379629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45931.892748379629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45931.892748379629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45931.892748379629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45931.892748379629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45931.892748379629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45931.892748379629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45931.892748379629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45931.892748379629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45931.892748379629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45931.892748379629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45931.892748379629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45931.892748379629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45931.892748379629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45931.892748379629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45931.892748379629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45931.892748379629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45931.892748379629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45931.892748379629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45931.892748379629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45931.892748379629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45931.892748379629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45931.892748379629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45931.892748379629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45931.892748379629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45931.892748379629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45931.892748379629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45931.892748379629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45931.892748379629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45931.892748379629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45931.892748379629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45931.892748379629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45931.892748379629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45931.892748379629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45931.892748379629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45931.892748379629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45931.892748379629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45931.892748379629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45931.892748379629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45931.892748379629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45931.892748379629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45931.892748379629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45931.892748379629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45931.892748379629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45931.892748379629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45931.892748379629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45931.892748379629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45931.892748379629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45931.892748379629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45931.892748379629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45931.892748379629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45931.892748379629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45931.892748379629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45931.892748379629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45931.892748379629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45931.892748379629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45931.892748379629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45931.892748379629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45931.892748379629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45931.892748379629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45931.892748379629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45931.892748379629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45931.892748379629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45931.892748379629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45931.892748379629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45931.892748379629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45931.892748379629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45931.892748379629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45931.892748379629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45931.892748379629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45931.892748379629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45931.892748379629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45931.892748379629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45931.892748379629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45931.892748379629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45931.892748379629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45931.892748379629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45931.892748379629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45931.892748379629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45931.892748379629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45931.892748379629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45931.892748379629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45931.892748379629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45931.892748379629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45931.892748379629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45931.892748379629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45931.892748379629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45931.892748379629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45931.892748379629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45931.892748379629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45931.892748379629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45931.892748379629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45931.892748379629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45931.892748379629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45931.892748379629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45931.892748379629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45931.892748379629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45931.892748379629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45931.892748379629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45931.892748379629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45931.892748379629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45931.892748379629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45931.892748379629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45931.892748379629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45931.892748379629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45931.892748379629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45931.892748379629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45931.892748379629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45931.892748379629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45931.892748379629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45931.892748379629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45931.892748379629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45931.892748379629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45931.892748379629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45931.892748379629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45931.892748379629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45931.892748379629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45931.892748379629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45931.892748379629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45931.892748379629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45931.892748379629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45931.892748379629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45931.892748379629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45931.892748379629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45931.892748379629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45931.892748379629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45931.892748379629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45931.892748379629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45931.892748379629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45931.892748379629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45931.892748379629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45931.892748379629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45931.892748379629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45931.892748379629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45931.892748379629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45931.892748379629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45931.892748379629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45931.892748379629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45931.892748379629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45931.892748379629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45931.892748379629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45931.892748379629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45931.892748379629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45931.892748379629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45931.892748379629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45931.892748379629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45931.892748379629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45931.892748379629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45931.892748379629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45931.892748379629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45931.892748379629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45931.892748379629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45931.892748379629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45931.892748379629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45931.892748379629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45931.892748379629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45931.892748379629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45931.892748379629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45931.892748379629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45931.892748379629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45931.892748379629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45931.892748379629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45931.892748379629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45931.892748379629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45931.892748379629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45931.892748379629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45931.892748379629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45931.892748379629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45931.892748379629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45931.892748379629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45931.892748379629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45931.892748379629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45931.892748379629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45931.892748379629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45931.892748379629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45931.892748379629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45931.892748379629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45931.892748379629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45931.892748379629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45931.892748379629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45931.892748379629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45931.892748379629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45931.892748379629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45931.892748379629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45931.892748379629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45931.892748379629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45931.892748379629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45931.892748379629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45931.892748379629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45931.892748379629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45931.892748379629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45931.892748379629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45931.892748379629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45931.892748379629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45931.892748379629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45931.892748379629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45931.892748379629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45931.892748379629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45931.892748379629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45931.892748379629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45931.892748379629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45931.892748379629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45931.892748379629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45931.892748379629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45931.892748379629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45931.892748379629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45931.892748379629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45931.892748379629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45931.892748379629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45931.892748379629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45931.892748379629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45931.892748379629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45931.892748379629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45931.892748379629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45931.892748379629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45931.892748379629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45931.892748379629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45931.892748379629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45931.892748379629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45931.892748379629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45931.892748379629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45931.892748379629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45931.892748379629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45931.892748379629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45931.892748379629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45931.892748379629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45931.892748379629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45931.892748379629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45931.892748379629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45931.892748379629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45931.892748379629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45931.892748379629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45931.892748379629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45931.892748379629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45931.892748379629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45931.892748379629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45931.892748379629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45931.892748379629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45931.892748379629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45931.892748379629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45931.892748379629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45931.892748379629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45931.892748379629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45931.892748379629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45931.892748379629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45931.892748379629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45931.892748379629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45931.892748379629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45931.892748379629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45931.892748379629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45931.892748379629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45931.892748379629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45931.892748379629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45931.892748379629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45931.892748379629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45931.892748379629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45931.892748379629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45931.892748379629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45931.892748379629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45931.892748379629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45931.892748379629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45931.892748379629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45931.892748379629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45931.892748379629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45931.892748379629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45931.892748379629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45931.892748379629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45931.892748379629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45931.892748379629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45931.892748379629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45931.892748379629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45931.892748379629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45931.892748379629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45931.892748379629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45931.892748379629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45931.892748379629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45931.892748379629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45931.892748379629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45931.892748379629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45931.892748379629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45931.892748379629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45931.892748379629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45931.892748379629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45931.892748379629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45931.892748379629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45931.892748379629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45931.892748379629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45931.892748379629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45931.892748379629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45931.892748379629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45931.892748379629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45931.892748379629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45931.892748379629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45931.892748379629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45931.892748379629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45931.892748379629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45931.892748379629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45931.892748379629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45931.892748379629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45931.892748379629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45931.892748379629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45931.892748379629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45931.892748379629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45931.892748379629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45931.892748379629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45931.892748379629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45931.892748379629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45931.892748379629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45931.892748379629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45931.892748379629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45931.892748379629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45931.892748379629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45931.892748379629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45931.892748379629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45931.892748379629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45931.892748379629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45931.892748379629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45931.892748379629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45931.892748379629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45931.892748379629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45931.892748379629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45931.892748379629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45931.892748379629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45931.892748379629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45931.892748379629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45931.892748379629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45931.892748379629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45931.892748379629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45931.892748379629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45931.892748379629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45931.892748379629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45931.892748379629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45931.892748379629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45931.892748379629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45931.892748379629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45931.892748379629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45931.892748379629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45931.892748379629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45931.892748379629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45931.892748379629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45931.892748379629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45931.892748379629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45931.892748379629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45931.892748379629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45931.892748379629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45931.892748379629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45931.892748379629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45931.892748379629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45931.892748379629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45931.892748379629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45931.892748379629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45931.892748379629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45931.892748379629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45931.892748379629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45931.892748379629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45931.892748379629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45931.892748379629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45931.892748379629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45931.892748379629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45931.892748379629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45931.892748379629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45931.892748379629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45931.892748379629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45931.892748379629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45931.892748379629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45931.892748379629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45931.892748379629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45931.892748379629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45931.892748379629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45931.892748379629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45931.892748379629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45931.892748379629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45931.892748379629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45931.892748379629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45931.892748379629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45931.892748379629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45931.892748379629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45931.892748379629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45931.892748379629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45931.892748379629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45931.892748379629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45931.892748379629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45931.892748379629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45931.892748379629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45931.892748379629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45931.892748379629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45931.892748379629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45931.892748379629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45931.892748379629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45931.892748379629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45931.892748379629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45931.892748379629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45931.892748379629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45931.892748379629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45931.892748379629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45931.892748379629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45931.892748379629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45931.892748379629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45931.892748379629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45931.892748379629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45931.892748379629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45931.892748379629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45931.892748379629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45931.892748379629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45931.892748379629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45931.892748379629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45931.892748379629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45931.892748379629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45931.892748379629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45931.892748379629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45931.892748379629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45931.892748379629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45931.892748379629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45931.892748379629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45931.892748379629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45931.892748379629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45931.892748379629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45931.892748379629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45931.892748379629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45931.892748379629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45931.892748379629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45931.892748379629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45931.892748379629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45931.892748379629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45931.892748379629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45931.892748379629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228.41203078703256</v>
      </c>
      <c r="H2" s="113">
        <v>45703.474768518521</v>
      </c>
      <c r="I2" s="110" t="str">
        <f>IFERROR(VLOOKUP(D2,DB!A:F,6,0),"")</f>
        <v>SCECO</v>
      </c>
      <c r="J2" s="110" t="str">
        <f>IFERROR(VLOOKUP(D2,DB!A:G,7,0),"")</f>
        <v>Dead</v>
      </c>
      <c r="K2" s="115" t="s">
        <v>39060</v>
      </c>
      <c r="L2" s="107" t="str">
        <f>IFERROR(VLOOKUP(D2,DB!A:I,9,0),"")</f>
        <v>Latis</v>
      </c>
    </row>
    <row r="3" spans="1:16" ht="15" customHeight="1">
      <c r="A3" s="110" t="s">
        <v>39061</v>
      </c>
      <c r="B3" s="110" t="str">
        <f>IFERROR(VLOOKUP(D3,DB!A:K,11,0),"")</f>
        <v>R4</v>
      </c>
      <c r="C3" s="111">
        <v>2</v>
      </c>
      <c r="D3" s="107" t="s">
        <v>39062</v>
      </c>
      <c r="E3" s="112" t="s">
        <v>38964</v>
      </c>
      <c r="F3" s="113">
        <v>45930.890277777777</v>
      </c>
      <c r="G3" s="114">
        <f ca="1">IFERROR(NOW()-F3,"")</f>
        <v>1.0024706018521101</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36244</v>
      </c>
      <c r="E4" s="112" t="s">
        <v>38964</v>
      </c>
      <c r="F4" s="113">
        <v>45931.888888888891</v>
      </c>
      <c r="G4" s="114">
        <f ca="1">IFERROR(NOW()-F4,"")</f>
        <v>3.8594907382503152E-3</v>
      </c>
      <c r="H4" s="113">
        <v>45931.883148148147</v>
      </c>
      <c r="I4" s="110" t="str">
        <f>IFERROR(VLOOKUP(D4,DB!A:F,6,0),"")</f>
        <v>Generator-SG</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45931.892748379629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45931.892748379629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45931.892748379629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45931.892748379629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45931.892748379629</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45931.892748379629</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45931.892748379629</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45931.892748379629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45931.892748379629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45931.892748379629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45931.892748379629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45931.892748379629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45931.892748379629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45931.892748379629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45931.892748379629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45931.892748379629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45931.892748379629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45931.892748379629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45931.892748379629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45931.892748379629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45931.892748379629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45931.892748379629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45931.892748379629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45931.892748379629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45931.892748379629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45931.892748379629</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40.060688194440445</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5.7038710648121196</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140"/>
      <c r="E4" s="37"/>
      <c r="F4" s="38"/>
      <c r="G4" s="39">
        <f ca="1">IFERROR(NOW()-F4,"-")</f>
        <v>45931.892748379629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45931.892748379629</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45931.892748379629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45931.892748379629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45931.892748379629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45931.892748379629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45931.892748379629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45931.892748379629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45931.892748379629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45931.892748379629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45931.892748379629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45931.892748379629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45931.892748379629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45931.892748379629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45931.892748379629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45931.892748379629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45931.892748379629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45931.892748379629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45931.892748379629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45931.892748379629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45931.892748379629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45931.892748379629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45931.892748379629</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45931.892748379629</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45931.892748379629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45931.892748379629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45931.892748379629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45931.892748379629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45931.892748379629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45931.892748379629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45931.892748379629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45931.892748379629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45931.892748379629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45931.892748379629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45931.892748379629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45931.892748379629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45931.892748379629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45931.892748379629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45931.892748379629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45931.892748379629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45931.892748379629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45931.892748379629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45931.892748379629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45931.892748379629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45931.892748379629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45931.892748379629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45931.892748379629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45931.892748379629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45931.892748379629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45931.892748379629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45931.892748379629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45931.892748379629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45931.892748379629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45931.892748379629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45931.892748379629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45931.892748379629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45931.892748379629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45931.892748379629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45931.892748379629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45931.892748379629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45931.892748379629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45931.892748379629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45931.892748379629</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45931.892748379629</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45931.892748379629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45931.892748379629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45931.892748379629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45931.892748379629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45931.892748379629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45931.892748379629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45931.892748379629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45931.892748379629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45931.892748379629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45931.892748379629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45931.892748379629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45931.892748379629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45931.892748379629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45931.892748379629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45931.892748379629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45931.892748379629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45931.892748379629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45931.892748379629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45931.892748379629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45931.892748379629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45931.892748379629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45931.892748379629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45931.892748379629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45931.892748379629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45931.892748379629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45931.892748379629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45931.892748379629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45931.892748379629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45931.892748379629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45931.892748379629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45931.892748379629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45931.892748379629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45931.892748379629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45931.892748379629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45931.892748379629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45931.892748379629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45931.892748379629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45931.892748379629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45931.892748379629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45931.892748379629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45931.892748379629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45931.892748379629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45931.892748379629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45931.892748379629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45931.892748379629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45931.892748379629</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45931.892748379629</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45931.892748379629</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45931.892748379629</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45931.892748379629</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45931.892748379629</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45931.892748379629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45931.892748379629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45931.892748379629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45931.892748379629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45931.892748379629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45931.892748379629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45931.892748379629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45931.892748379629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45931.892748379629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45931.892748379629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45931.892748379629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45931.892748379629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45931.892748379629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45931.892748379629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45931.892748379629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45931.892748379629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45931.892748379629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45931.892748379629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45931.892748379629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45931.892748379629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45931.892748379629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45931.892748379629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45931.892748379629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45931.892748379629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45931.892748379629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45931.892748379629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45931.892748379629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45931.892748379629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45931.892748379629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45931.892748379629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45931.892748379629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45931.892748379629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45931.892748379629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45931.892748379629</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45931.892748379629</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45931.892748379629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45931.892748379629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45931.892748379629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45931.892748379629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45931.892748379629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45931.892748379629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45931.892748379629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45931.892748379629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45931.892748379629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45931.892748379629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45931.892748379629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45931.892748379629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45931.892748379629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45931.892748379629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45931.892748379629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45931.892748379629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45931.892748379629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45931.892748379629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45931.892748379629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45931.892748379629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45931.892748379629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45931.892748379629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45931.892748379629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45931.892748379629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45931.892748379629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45931.892748379629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45931.892748379629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45931.892748379629</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45931.892748379629</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45931.892748379629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45931.892748379629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45931.892748379629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45931.892748379629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45931.892748379629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45931.892748379629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45931.892748379629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45931.892748379629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45931.892748379629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45931.892748379629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45931.892748379629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45931.892748379629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45931.892748379629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45931.892748379629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45931.892748379629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45931.892748379629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45931.892748379629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45931.892748379629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45931.892748379629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45931.892748379629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45931.892748379629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45931.892748379629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45931.892748379629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45931.892748379629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45931.892748379629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45931.892748379629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45931.892748379629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45931.892748379629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45931.892748379629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45931.892748379629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45931.892748379629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45931.892748379629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45931.892748379629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45931.892748379629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45931.892748379629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45931.892748379629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45931.892748379629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45931.892748379629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45931.892748379629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45931.892748379629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45931.892748379629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45931.892748379629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45931.892748379629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45931.892748379629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45931.892748379629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45931.892748379629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45931.892748379629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45931.892748379629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45931.892748379629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45931.892748379629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45931.892748379629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45931.892748379629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45931.892748379629</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45931.892748379629</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39070</v>
      </c>
      <c r="B2" s="140" t="s">
        <v>5398</v>
      </c>
      <c r="C2" s="140">
        <v>1</v>
      </c>
      <c r="D2" s="140" t="s">
        <v>32861</v>
      </c>
      <c r="E2" s="140" t="s">
        <v>39071</v>
      </c>
      <c r="F2" s="141">
        <v>45929.14371527778</v>
      </c>
      <c r="G2" s="142">
        <f ca="1">IFERROR(NOW()-F2,"-")</f>
        <v>2.7490328703715932</v>
      </c>
      <c r="H2" s="140">
        <v>45929.455266203702</v>
      </c>
      <c r="I2" s="140" t="str">
        <f>IFERROR(VLOOKUP(D2,DB!A:F,6,0),"")</f>
        <v>SCECO</v>
      </c>
      <c r="J2" s="140" t="str">
        <f>IFERROR(VLOOKUP(D2,DB!A:G,7,0),"")</f>
        <v>In progress</v>
      </c>
      <c r="K2" s="140" t="s">
        <v>39072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39073</v>
      </c>
      <c r="B3" s="140" t="s">
        <v>5398</v>
      </c>
      <c r="C3" s="140">
        <v>1</v>
      </c>
      <c r="D3" s="140" t="s">
        <v>34463</v>
      </c>
      <c r="E3" s="140" t="s">
        <v>39071</v>
      </c>
      <c r="F3" s="141">
        <v>45926.772847222222</v>
      </c>
      <c r="G3" s="142">
        <f ca="1">IFERROR(NOW()-F3,"-")</f>
        <v>5.1199009259289596</v>
      </c>
      <c r="H3" s="140">
        <v>45927.449074074102</v>
      </c>
      <c r="I3" s="140" t="str">
        <f>IFERROR(VLOOKUP(D3,DB!A:F,6,0),"")</f>
        <v>SCECO</v>
      </c>
      <c r="J3" s="140" t="str">
        <f>IFERROR(VLOOKUP(D3,DB!A:G,7,0),"")</f>
        <v>Weak</v>
      </c>
      <c r="K3" s="140" t="s">
        <v>39072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39074</v>
      </c>
      <c r="B4" s="140" t="s">
        <v>5398</v>
      </c>
      <c r="C4" s="140">
        <v>1</v>
      </c>
      <c r="D4" s="140" t="s">
        <v>33408</v>
      </c>
      <c r="E4" s="140" t="s">
        <v>39071</v>
      </c>
      <c r="F4" s="141">
        <v>45931.800995370373</v>
      </c>
      <c r="G4" s="142">
        <f ca="1">IFERROR(NOW()-F4,"-")</f>
        <v>9.1752777778310701E-2</v>
      </c>
      <c r="H4" s="141">
        <v>45931.881805555553</v>
      </c>
      <c r="I4" s="140" t="str">
        <f>IFERROR(VLOOKUP(D4,DB!A:F,6,0),"")</f>
        <v>SCECO</v>
      </c>
      <c r="J4" s="140" t="str">
        <f>IFERROR(VLOOKUP(D4,DB!A:G,7,0),"")</f>
        <v>Dead</v>
      </c>
      <c r="K4" s="140" t="s">
        <v>39072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39075</v>
      </c>
      <c r="B5" s="140" t="str">
        <f>IFERROR(VLOOKUP(D5,DB!A:K,11,0),"")</f>
        <v>R6</v>
      </c>
      <c r="C5" s="140">
        <v>2</v>
      </c>
      <c r="D5" s="140" t="s">
        <v>38941</v>
      </c>
      <c r="E5" s="140" t="s">
        <v>39071</v>
      </c>
      <c r="F5" s="141">
        <v>45931.827256944445</v>
      </c>
      <c r="G5" s="142">
        <f ca="1">IFERROR(NOW()-F5,"-")</f>
        <v>6.5491203706187662E-2</v>
      </c>
      <c r="H5" s="141">
        <v>45931.799745370372</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39077</v>
      </c>
      <c r="B6" s="140" t="str">
        <f>IFERROR(VLOOKUP(D6,DB!A:K,11,0),"")</f>
        <v>R6</v>
      </c>
      <c r="C6" s="140">
        <v>5</v>
      </c>
      <c r="D6" s="140" t="s">
        <v>38885</v>
      </c>
      <c r="E6" s="140" t="s">
        <v>39071</v>
      </c>
      <c r="F6" s="141"/>
      <c r="G6" s="142">
        <f ca="1">IFERROR(NOW()-F6,"-")</f>
        <v>45931.892748148151</v>
      </c>
      <c r="H6" s="141" t="s">
        <v>39078</v>
      </c>
      <c r="I6" s="140" t="str">
        <f>IFERROR(VLOOKUP(D6,DB!A:F,6,0),"")</f>
        <v>SCECO</v>
      </c>
      <c r="J6" s="140" t="str">
        <f>IFERROR(VLOOKUP(D6,DB!A:G,7,0),"")</f>
        <v>Good</v>
      </c>
      <c r="K6" s="140" t="s">
        <v>39079</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39080</v>
      </c>
      <c r="B7" s="140" t="str">
        <f>IFERROR(VLOOKUP(D7,DB!A:K,11,0),"")</f>
        <v>R6</v>
      </c>
      <c r="C7" s="140">
        <v>3</v>
      </c>
      <c r="D7" s="140" t="s">
        <v>32068</v>
      </c>
      <c r="E7" s="140" t="s">
        <v>39071</v>
      </c>
      <c r="F7" s="141">
        <v>45931.840162037035</v>
      </c>
      <c r="G7" s="142">
        <f ca="1">IFERROR(NOW()-F7,"-")</f>
        <v>5.2586342593713198E-2</v>
      </c>
      <c r="H7" s="141">
        <v>45931.824236111112</v>
      </c>
      <c r="I7" s="140" t="str">
        <f>IFERROR(VLOOKUP(D7,DB!A:F,6,0),"")</f>
        <v>SCECO</v>
      </c>
      <c r="J7" s="140" t="str">
        <f>IFERROR(VLOOKUP(D7,DB!A:G,7,0),"")</f>
        <v>Dead</v>
      </c>
      <c r="K7" s="140" t="s">
        <v>39081</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45931.892748379629</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45931.892748379629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45931.892748379629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45931.892748379629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45931.892748379629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45931.892748379629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45931.892748379629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45931.892748379629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45931.892748379629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45931.892748379629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45931.892748379629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45931.892748379629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45931.892748379629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45931.892748379629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45931.892748379629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45931.892748379629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45931.892748379629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45931.892748379629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45931.892748379629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45931.892748379629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45931.892748379629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45931.892748379629</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45931.892748379629</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45931.892748379629</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45931.892748379629</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45931.892748379629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45931.892748379629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45931.892748379629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45931.892748379629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45931.892748379629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45931.892748379629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45931.892748379629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45931.892748379629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45931.892748379629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45931.892748379629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45931.892748379629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45931.892748379629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45931.892748379629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45931.892748379629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45931.892748379629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45931.892748379629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45931.892748379629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45931.892748379629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45931.892748379629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45931.892748379629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45931.892748379629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45931.892748379629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45931.892748379629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45931.892748379629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45931.892748379629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45931.892748379629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45931.892748379629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45931.892748379629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45931.892748379629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45931.892748379629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45931.892748379629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45931.892748379629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45931.892748379629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45931.892748379629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45931.892748379629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45931.892748379629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45931.892748379629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45931.892748379629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45931.892748379629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45931.892748379629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45931.892748379629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45931.892748379629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45931.892748379629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45931.892748379629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45931.892748379629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45931.892748379629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45931.892748379629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45931.892748379629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45931.892748379629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45931.892748379629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45931.892748379629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45931.892748379629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45931.892748379629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45931.892748379629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45931.892748379629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45931.892748379629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45931.892748379629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45931.892748379629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45931.892748379629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45931.892748379629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45931.892748379629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45931.892748379629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45931.892748379629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45931.892748379629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45931.892748379629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45931.892748379629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45931.892748379629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45931.892748379629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45931.892748379629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45931.892748379629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45931.892748379629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45931.892748379629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45931.892748379629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45931.892748379629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45931.892748379629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45931.892748379629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45931.892748379629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45931.892748379629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45931.892748379629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45931.892748379629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45931.892748379629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45931.892748379629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45931.892748379629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45931.892748379629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45931.892748379629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45931.892748379629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45931.892748379629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45931.892748379629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45931.892748379629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45931.892748379629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45931.892748379629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45931.892748379629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45931.892748379629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45931.892748379629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45931.892748379629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45931.892748379629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45931.892748379629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45931.892748379629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45931.892748379629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45931.892748379629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45931.892748379629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45931.892748379629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45931.892748379629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45931.892748379629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45931.892748379629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45931.892748379629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45931.892748379629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45931.892748379629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45931.892748379629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45931.892748379629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45931.892748379629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45931.892748379629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45931.892748379629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45931.892748379629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45931.892748379629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45931.892748379629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45931.892748379629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45931.892748379629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45931.892748379629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45931.892748379629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45931.892748379629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45931.892748379629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45931.892748379629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45931.892748379629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45931.892748379629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45931.892748379629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45931.892748379629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45931.892748379629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45931.892748379629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45931.892748379629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45931.892748379629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45931.892748379629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45931.892748379629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45931.892748379629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45931.892748379629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45931.892748379629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45931.892748379629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45931.892748379629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45931.892748379629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45931.892748379629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45931.892748379629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45931.892748379629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45931.892748379629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45931.892748379629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45931.892748379629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45931.892748379629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45931.892748379629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45931.892748379629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45931.892748379629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45931.892748379629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45931.892748379629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45931.892748379629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45931.892748379629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45931.892748379629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45931.892748379629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45931.892748379629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45931.892748379629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45931.892748379629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45931.892748379629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45931.892748379629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45931.892748379629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45931.892748379629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45931.892748379629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45931.892748379629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45931.892748379629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45931.892748379629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45931.892748379629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45931.892748379629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45931.892748379629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45931.892748379629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45931.892748379629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45931.892748379629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45931.892748379629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45931.892748379629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45931.892748379629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45931.892748379629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45931.892748379629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45931.892748379629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45931.892748379629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45931.892748379629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45931.892748379629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45931.892748379629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45931.892748379629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45931.892748379629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45931.892748379629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45931.892748379629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45931.892748379629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45931.892748379629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45931.892748379629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45931.892748379629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45931.892748379629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45931.892748379629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45931.892748379629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45931.892748379629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45931.892748379629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45931.892748379629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45931.892748379629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45931.892748379629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45931.892748379629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45931.892748379629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45931.892748379629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45931.892748379629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45931.892748379629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45931.892748379629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45931.892748379629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45931.892748379629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45931.892748379629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45931.892748379629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45931.892748379629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45931.892748379629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45931.892748379629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45931.892748379629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45931.892748379629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45931.892748379629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45931.892748379629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45931.892748379629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45931.892748379629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45931.892748379629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45931.892748379629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45931.892748379629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45931.892748379629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45931.892748379629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45931.892748379629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45931.892748379629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45931.892748379629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45931.892748379629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45931.892748379629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45931.892748379629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45931.892748379629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45931.892748379629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45931.892748379629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45931.892748379629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45931.892748379629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45931.892748379629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45931.892748379629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45931.892748379629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45931.892748379629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45931.892748379629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45931.892748379629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45931.892748379629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45931.892748379629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45931.892748379629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45931.892748379629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45931.892748379629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45931.892748379629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45931.892748379629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45931.892748379629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45931.892748379629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45931.892748379629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45931.892748379629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45931.892748379629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45931.892748379629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45931.892748379629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45931.892748379629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45931.892748379629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45931.892748379629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45931.892748379629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45931.892748379629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45931.892748379629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45931.892748379629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45931.892748379629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45931.892748379629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45931.892748379629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45931.892748379629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45931.892748379629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45931.892748379629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45931.892748379629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45931.892748379629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45931.892748379629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45931.892748379629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45931.892748379629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45931.892748379629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45931.892748379629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45931.892748379629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45931.892748379629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45931.892748379629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45931.892748379629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45931.892748379629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45931.892748379629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45931.892748379629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45931.892748379629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45931.892748379629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45931.892748379629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45931.892748379629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45931.892748379629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45931.892748379629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45931.892748379629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45931.892748379629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45931.892748379629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45931.892748379629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45931.892748379629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45931.892748379629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45931.892748379629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45931.892748379629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45931.892748379629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45931.892748379629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45931.892748379629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45931.892748379629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45931.892748379629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45931.892748379629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45931.892748379629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45931.892748379629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45931.892748379629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45931.892748379629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45931.892748379629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45931.892748379629</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