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624" documentId="13_ncr:1_{F6CB121F-512D-4AA6-A0C1-0FB36C537598}" xr6:coauthVersionLast="47" xr6:coauthVersionMax="47" xr10:uidLastSave="{289CE27C-2894-4B85-8875-DCA661A18D69}"/>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 i="1" l="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G2" i="1"/>
  <c r="I2" i="1"/>
  <c r="J2" i="1"/>
  <c r="L2" i="1"/>
  <c r="I3" i="1"/>
  <c r="I4" i="1"/>
  <c r="I5" i="1"/>
  <c r="I6" i="1"/>
  <c r="I7" i="1"/>
  <c r="I8" i="1"/>
  <c r="I9" i="1"/>
  <c r="I10" i="1"/>
  <c r="I11" i="1"/>
  <c r="I12" i="1"/>
  <c r="I13" i="1"/>
  <c r="I14" i="1"/>
  <c r="I15" i="1"/>
  <c r="I16" i="1"/>
  <c r="I17" i="1"/>
  <c r="I1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<sst xmlns="http://schemas.openxmlformats.org/spreadsheetml/2006/main" count="178587" uniqueCount="39076">
  <si>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</si>
  <si>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</si>
  <si>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</si>
  <si>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</si>
  <si>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</si>
  <si>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</si>
  <si>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</si>
  <si>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</si>
  <si>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</si>
  <si>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</si>
  <si>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</si>
  <si>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</si>
  <si>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</si>
  <si>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</si>
  <si>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</si>
  <si>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</si>
  <si>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</si>
  <si>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</si>
  <si>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</si>
  <si>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</si>
  <si>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</si>
  <si>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</si>
  <si>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</si>
  <si>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</si>
  <si>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</si>
  <si>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</si>
  <si>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</si>
  <si>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</si>
  <si>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</si>
  <si>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</si>
  <si>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</si>
  <si>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</si>
  <si>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</si>
  <si>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</si>
  <si>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</si>
  <si>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</si>
  <si>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</si>
  <si>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</si>
  <si>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</si>
  <si>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</si>
  <si>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</si>
  <si>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</si>
  <si>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</si>
  <si>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</si>
  <si>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</si>
  <si>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</si>
  <si>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</si>
  <si>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</si>
  <si>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</si>
  <si>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</si>
  <si>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</si>
  <si>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</si>
  <si>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</si>
  <si>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</si>
  <si>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</si>
  <si>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</si>
  <si>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</si>
  <si>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</si>
  <si>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</si>
  <si>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</si>
  <si>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</si>
  <si>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</si>
  <si>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</si>
  <si>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</si>
  <si>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</si>
  <si>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</si>
  <si>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</si>
  <si>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</si>
  <si>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</si>
  <si>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</si>
  <si>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</si>
  <si>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</si>
  <si>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</si>
  <si>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</si>
  <si>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</si>
  <si>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</si>
  <si>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</si>
  <si>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</si>
  <si>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</si>
  <si>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</si>
  <si>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</si>
  <si>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</si>
  <si>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</si>
  <si>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</si>
  <si>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</si>
  <si>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</si>
  <si>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</si>
  <si>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</si>
  <si>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</si>
  <si>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</si>
  <si>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</si>
  <si>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</si>
  <si>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</si>
  <si>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</si>
  <si>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</si>
  <si>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</si>
  <si>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</si>
  <si>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</si>
  <si>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</si>
  <si>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</si>
  <si>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</si>
  <si>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</si>
  <si>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</si>
  <si>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</si>
  <si>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</si>
  <si>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</si>
  <si>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</si>
  <si>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</si>
  <si>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</si>
  <si>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</si>
  <si>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</si>
  <si>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</si>
  <si>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</si>
  <si>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</si>
  <si>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</si>
  <si>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</si>
  <si>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</si>
  <si>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</si>
  <si>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</si>
  <si>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</si>
  <si>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</si>
  <si>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</si>
  <si>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</si>
  <si>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</si>
  <si>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</si>
  <si>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</si>
  <si>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</si>
  <si>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</si>
  <si>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</si>
  <si>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</si>
  <si>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</si>
  <si>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</si>
  <si>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</si>
  <si>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</si>
  <si>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</si>
  <si>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</si>
  <si>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</si>
  <si>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</si>
  <si>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</si>
  <si>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</si>
  <si>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</si>
  <si>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</si>
  <si>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</si>
  <si>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</si>
  <si>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</si>
  <si>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</si>
  <si>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</si>
  <si>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</si>
  <si>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</si>
  <si>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</si>
  <si>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</si>
  <si>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</si>
  <si>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</si>
  <si>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</si>
  <si>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</si>
  <si>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</si>
  <si>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</si>
  <si>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</si>
  <si>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</si>
  <si>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</si>
  <si>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</si>
  <si>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</si>
  <si>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</si>
  <si>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</si>
  <si>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</si>
  <si>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</si>
  <si>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</si>
  <si>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</si>
  <si>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</si>
  <si>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</si>
  <si>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</si>
  <si>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</si>
  <si>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</si>
  <si>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</si>
  <si>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</si>
  <si>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</si>
  <si>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</si>
  <si>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</si>
  <si>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</si>
  <si>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</si>
  <si>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</si>
  <si>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</si>
  <si>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</si>
  <si>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</si>
  <si>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</si>
  <si>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</si>
  <si>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</si>
  <si>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</si>
  <si>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</si>
  <si>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</si>
  <si>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</si>
  <si>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</si>
  <si>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</si>
  <si>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</si>
  <si>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</si>
  <si>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</si>
  <si>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</si>
  <si>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</si>
  <si>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</si>
  <si>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</si>
  <si>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</si>
  <si>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</si>
  <si>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</si>
  <si>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</si>
  <si>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</si>
  <si>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</si>
  <si>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</si>
  <si>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</si>
  <si>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</si>
  <si>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</si>
  <si>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</si>
  <si>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</si>
  <si>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</si>
  <si>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</si>
  <si>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</si>
  <si>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</si>
  <si>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</si>
  <si>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</si>
  <si>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</si>
  <si>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</si>
  <si>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</si>
  <si>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</si>
  <si>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</si>
  <si>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</si>
  <si>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</si>
  <si>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</si>
  <si>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</si>
  <si>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</si>
  <si>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</si>
  <si>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</si>
  <si>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</si>
  <si>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</si>
  <si>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</si>
  <si>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</si>
  <si>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</si>
  <si>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</si>
  <si>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</si>
  <si>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</si>
  <si>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</si>
  <si>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</si>
  <si>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</si>
  <si>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</si>
  <si>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</si>
  <si>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</si>
  <si>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</si>
  <si>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</si>
  <si>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</si>
  <si>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</si>
  <si>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</si>
  <si>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</si>
  <si>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</si>
  <si>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</si>
  <si>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</si>
  <si>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</si>
  <si>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</si>
  <si>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</si>
  <si>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</si>
  <si>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</si>
  <si>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</si>
  <si>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</si>
  <si>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</si>
  <si>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</si>
  <si>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</si>
  <si>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</si>
  <si>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</si>
  <si>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</si>
  <si>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</si>
  <si>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</si>
  <si>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</si>
  <si>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</si>
  <si>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</si>
  <si>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</si>
  <si>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</si>
  <si>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</si>
  <si>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</si>
  <si>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</si>
  <si>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</si>
  <si>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</si>
  <si>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</si>
  <si>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</si>
  <si>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</si>
  <si>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</si>
  <si>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</si>
  <si>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</si>
  <si>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</si>
  <si>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</si>
  <si>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</si>
  <si>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</si>
  <si>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</si>
  <si>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</si>
  <si>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</si>
  <si>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</si>
  <si>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</si>
  <si>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</si>
  <si>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</si>
  <si>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</si>
  <si>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</si>
  <si>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</si>
  <si>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</si>
  <si>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</si>
  <si>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</si>
  <si>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</si>
  <si>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</si>
  <si>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</si>
  <si>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</si>
  <si>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</si>
  <si>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</si>
  <si>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</si>
  <si>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</si>
  <si>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</si>
  <si>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</si>
  <si>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</si>
  <si>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</si>
  <si>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</si>
  <si>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</si>
  <si>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</si>
  <si>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</si>
  <si>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</si>
  <si>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</si>
  <si>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</si>
  <si>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</si>
  <si>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</si>
  <si>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</si>
  <si>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</si>
  <si>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</si>
  <si>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</si>
  <si>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</si>
  <si>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</si>
  <si>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</si>
  <si>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</si>
  <si>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</si>
  <si>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</si>
  <si>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</si>
  <si>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</si>
  <si>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</si>
  <si>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</si>
  <si>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</si>
  <si>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</si>
  <si>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</si>
  <si>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</si>
  <si>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</si>
  <si>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</si>
  <si>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</si>
  <si>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</si>
  <si>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</si>
  <si>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</si>
  <si>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</si>
  <si>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</si>
  <si>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</si>
  <si>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</si>
  <si>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</si>
  <si>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</si>
  <si>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</si>
  <si>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</si>
  <si>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</si>
  <si>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</si>
  <si>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</si>
  <si>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</si>
  <si>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</si>
  <si>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</si>
  <si>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</si>
  <si>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</si>
  <si>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</si>
  <si>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</si>
  <si>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</si>
  <si>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</si>
  <si>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</si>
  <si>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</si>
  <si>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</si>
  <si>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</si>
  <si>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</si>
  <si>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</si>
  <si>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</si>
  <si>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</si>
  <si>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</si>
  <si>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</si>
  <si>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</si>
  <si>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</si>
  <si>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</si>
  <si>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</si>
  <si>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</si>
  <si>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</si>
  <si>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</si>
  <si>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</si>
  <si>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</si>
  <si>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</si>
  <si>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</si>
  <si>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</si>
  <si>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</si>
  <si>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</si>
  <si>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</si>
  <si>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</si>
  <si>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</si>
  <si>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</si>
  <si>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</si>
  <si>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</si>
  <si>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</si>
  <si>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</si>
  <si>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</si>
  <si>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</si>
  <si>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</si>
  <si>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</si>
  <si>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</si>
  <si>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</si>
  <si>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</si>
  <si>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</si>
  <si>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</si>
  <si>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</si>
  <si>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</si>
  <si>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</si>
  <si>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</si>
  <si>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</si>
  <si>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</si>
  <si>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</si>
  <si>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</si>
  <si>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</si>
  <si>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</si>
  <si>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</si>
  <si>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</si>
  <si>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</si>
  <si>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</si>
  <si>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</si>
  <si>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</si>
  <si>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</si>
  <si>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</si>
  <si>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</si>
  <si>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</si>
  <si>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</si>
  <si>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</si>
  <si>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</si>
  <si>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</si>
  <si>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</si>
  <si>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</si>
  <si>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</si>
  <si>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</si>
  <si>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</si>
  <si>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</si>
  <si>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</si>
  <si>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</si>
  <si>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</si>
  <si>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</si>
  <si>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</si>
  <si>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</si>
  <si>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</si>
  <si>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</si>
  <si>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</si>
  <si>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</si>
  <si>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</si>
  <si>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</si>
  <si>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</si>
  <si>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</si>
  <si>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</si>
  <si>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</si>
  <si>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</si>
  <si>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</si>
  <si>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</si>
  <si>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</si>
  <si>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</si>
  <si>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</si>
  <si>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</si>
  <si>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</si>
  <si>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</si>
  <si>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</si>
  <si>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</si>
  <si>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</si>
  <si>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</si>
  <si>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</si>
  <si>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</si>
  <si>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</si>
  <si>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</si>
  <si>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</si>
  <si>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</si>
  <si>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</si>
  <si>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</si>
  <si>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</si>
  <si>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</si>
  <si>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</si>
  <si>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</si>
  <si>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</si>
  <si>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</si>
  <si>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</si>
  <si>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</si>
  <si>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</si>
  <si>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</si>
  <si>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</si>
  <si>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</si>
  <si>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</si>
  <si>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</si>
  <si>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</si>
  <si>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</si>
  <si>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</si>
  <si>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</si>
  <si>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</si>
  <si>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</si>
  <si>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</si>
  <si>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</si>
  <si>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</si>
  <si>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</si>
  <si>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</si>
  <si>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</si>
  <si>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</si>
  <si>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</si>
  <si>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</si>
  <si>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</si>
  <si>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</si>
  <si>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</si>
  <si>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</si>
  <si>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</si>
  <si>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</si>
  <si>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</si>
  <si>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</si>
  <si>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</si>
  <si>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</si>
  <si>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</si>
  <si>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</si>
  <si>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</si>
  <si>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</si>
  <si>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</si>
  <si>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</si>
  <si>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</si>
  <si>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</si>
  <si>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</si>
  <si>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</si>
  <si>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</si>
  <si>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</si>
  <si>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</si>
  <si>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</si>
  <si>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</si>
  <si>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</si>
  <si>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</si>
  <si>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</si>
  <si>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</si>
  <si>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</si>
  <si>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</si>
  <si>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</si>
  <si>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</si>
  <si>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</si>
  <si>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</si>
  <si>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</si>
  <si>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</si>
  <si>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</si>
  <si>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</si>
  <si>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</si>
  <si>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</si>
  <si>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</si>
  <si>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</si>
  <si>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</si>
  <si>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</si>
  <si>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</si>
  <si>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</si>
  <si>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</si>
  <si>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</si>
  <si>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</si>
  <si>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</si>
  <si>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</si>
  <si>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</si>
  <si>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</si>
  <si>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</si>
  <si>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</si>
  <si>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</si>
  <si>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</si>
  <si>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</si>
  <si>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</si>
  <si>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</si>
  <si>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</si>
  <si>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</si>
  <si>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</si>
  <si>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</si>
  <si>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</si>
  <si>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</si>
  <si>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</si>
  <si>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</si>
  <si>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</si>
  <si>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</si>
  <si>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</si>
  <si>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</si>
  <si>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</si>
  <si>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</si>
  <si>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</si>
  <si>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</si>
  <si>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</si>
  <si>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</si>
  <si>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</si>
  <si>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</si>
  <si>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</si>
  <si>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</si>
  <si>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</si>
  <si>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</si>
  <si>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</si>
  <si>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</si>
  <si>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</si>
  <si>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</si>
  <si>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</si>
  <si>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</si>
  <si>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</si>
  <si>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</si>
  <si>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</si>
  <si>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</si>
  <si>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</si>
  <si>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</si>
  <si>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</si>
  <si>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</si>
  <si>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</si>
  <si>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</si>
  <si>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</si>
  <si>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</si>
  <si>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</si>
  <si>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</si>
  <si>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</si>
  <si>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</si>
  <si>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</si>
  <si>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</si>
  <si>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</si>
  <si>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</si>
  <si>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</si>
  <si>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</si>
  <si>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</si>
  <si>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</si>
  <si>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</si>
  <si>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</si>
  <si>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</si>
  <si>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</si>
  <si>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</si>
  <si>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</si>
  <si>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</si>
  <si>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</si>
  <si>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</si>
  <si>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</si>
  <si>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</si>
  <si>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</si>
  <si>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</si>
  <si>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</si>
  <si>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</si>
  <si>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</si>
  <si>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</si>
  <si>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</si>
  <si>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</si>
  <si>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</si>
  <si>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</si>
  <si>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</si>
  <si>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</si>
  <si>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</si>
  <si>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</si>
  <si>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</si>
  <si>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</si>
  <si>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</si>
  <si>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</si>
  <si>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</si>
  <si>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</si>
  <si>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</si>
  <si>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</si>
  <si>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</si>
  <si>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</si>
  <si>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</si>
  <si>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</si>
  <si>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</si>
  <si>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</si>
  <si>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</si>
  <si>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</si>
  <si>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</si>
  <si>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</si>
  <si>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</si>
  <si>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</si>
  <si>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</si>
  <si>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</si>
  <si>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</si>
  <si>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</si>
  <si>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</si>
  <si>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</si>
  <si>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</si>
  <si>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</si>
  <si>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</si>
  <si>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</si>
  <si>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</si>
  <si>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</si>
  <si>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</si>
  <si>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</si>
  <si>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</si>
  <si>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</si>
  <si>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</si>
  <si>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</si>
  <si>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</si>
  <si>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</si>
  <si>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</si>
  <si>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</si>
  <si>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</si>
  <si>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</si>
  <si>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</si>
  <si>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</si>
  <si>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</si>
  <si>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</si>
  <si>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</si>
  <si>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</si>
  <si>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</si>
  <si>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</si>
  <si>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</si>
  <si>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</si>
  <si>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</si>
  <si>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</si>
  <si>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</si>
  <si>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</si>
  <si>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</si>
  <si>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</si>
  <si>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</si>
  <si>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</si>
  <si>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</si>
  <si>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</si>
  <si>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</si>
  <si>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</si>
  <si>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</si>
  <si>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</si>
  <si>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</si>
  <si>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</si>
  <si>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</si>
  <si>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</si>
  <si>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</si>
  <si>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</si>
  <si>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</si>
  <si>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</si>
  <si>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</si>
  <si>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</si>
  <si>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</si>
  <si>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</si>
  <si>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</si>
  <si>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</si>
  <si>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</si>
  <si>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</si>
  <si>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</si>
  <si>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</si>
  <si>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</si>
  <si>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</si>
  <si>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</si>
  <si>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</si>
  <si>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</si>
  <si>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</si>
  <si>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</si>
  <si>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</si>
  <si>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</si>
  <si>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</si>
  <si>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</si>
  <si>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</si>
  <si>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</si>
  <si>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</si>
  <si>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</si>
  <si>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</si>
  <si>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</si>
  <si>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</si>
  <si>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</si>
  <si>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</si>
  <si>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</si>
  <si>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</si>
  <si>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</si>
  <si>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</si>
  <si>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</si>
  <si>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</si>
  <si>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</si>
  <si>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</si>
  <si>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</si>
  <si>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</si>
  <si>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</si>
  <si>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</si>
  <si>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</si>
  <si>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</si>
  <si>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</si>
  <si>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</si>
  <si>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</si>
  <si>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</si>
  <si>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</si>
  <si>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</si>
  <si>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</si>
  <si>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</si>
  <si>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</si>
  <si>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</si>
  <si>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</si>
  <si>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</si>
  <si>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</si>
  <si>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</si>
  <si>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</si>
  <si>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</si>
  <si>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</si>
  <si>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</si>
  <si>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</si>
  <si>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</si>
  <si>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</si>
  <si>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</si>
  <si>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</si>
  <si>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</si>
  <si>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</si>
  <si>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</si>
  <si>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</si>
  <si>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</si>
  <si>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</si>
  <si>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</si>
  <si>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</si>
  <si>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</si>
  <si>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</si>
  <si>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</si>
  <si>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</si>
  <si>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</si>
  <si>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</si>
  <si>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</si>
  <si>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</si>
  <si>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</si>
  <si>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</si>
  <si>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</si>
  <si>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</si>
  <si>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</si>
  <si>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</si>
  <si>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</si>
  <si>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</si>
  <si>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</si>
  <si>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</si>
  <si>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</si>
  <si>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</si>
  <si>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</si>
  <si>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</si>
  <si>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</si>
  <si>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</si>
  <si>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</si>
  <si>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</si>
  <si>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</si>
  <si>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</si>
  <si>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</si>
  <si>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</si>
  <si>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</si>
  <si>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</si>
  <si>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</si>
  <si>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</si>
  <si>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</si>
  <si>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</si>
  <si>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</si>
  <si>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</si>
  <si>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</si>
  <si>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</si>
  <si>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</si>
  <si>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</si>
  <si>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</si>
  <si>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</si>
  <si>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</si>
  <si>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</si>
  <si>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</si>
  <si>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</si>
  <si>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</si>
  <si>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</si>
  <si>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</si>
  <si>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</si>
  <si>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</si>
  <si>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</si>
  <si>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</si>
  <si>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</si>
  <si>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</si>
  <si>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</si>
  <si>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</si>
  <si>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</si>
  <si>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</si>
  <si>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</si>
  <si>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</si>
  <si>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</si>
  <si>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</si>
  <si>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</si>
  <si>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</si>
  <si>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</si>
  <si>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</si>
  <si>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</si>
  <si>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</si>
  <si>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</si>
  <si>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</si>
  <si>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</si>
  <si>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</si>
  <si>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</si>
  <si>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</si>
  <si>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</si>
  <si>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</si>
  <si>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</si>
  <si>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</si>
  <si>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</si>
  <si>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</si>
  <si>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</si>
  <si>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</si>
  <si>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</si>
  <si>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</si>
  <si>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</si>
  <si>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</si>
  <si>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</si>
  <si>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</si>
  <si>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</si>
  <si>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</si>
  <si>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</si>
  <si>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</si>
  <si>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</si>
  <si>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</si>
  <si>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</si>
  <si>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</si>
  <si>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</si>
  <si>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</si>
  <si>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</si>
  <si>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</si>
  <si>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</si>
  <si>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</si>
  <si>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</si>
  <si>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</si>
  <si>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</si>
  <si>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</si>
  <si>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</si>
  <si>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</si>
  <si>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</si>
  <si>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</si>
  <si>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</si>
  <si>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</si>
  <si>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</si>
  <si>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</si>
  <si>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</si>
  <si>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</si>
  <si>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</si>
  <si>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</si>
  <si>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</si>
  <si>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</si>
  <si>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</si>
  <si>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</si>
  <si>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</si>
  <si>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</si>
  <si>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</si>
  <si>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</si>
  <si>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</si>
  <si>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</si>
  <si>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</si>
  <si>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</si>
  <si>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</si>
  <si>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</si>
  <si>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</si>
  <si>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</si>
  <si>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</si>
  <si>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</si>
  <si>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</si>
  <si>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</si>
  <si>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</si>
  <si>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</si>
  <si>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</si>
  <si>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</si>
  <si>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</si>
  <si>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</si>
  <si>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</si>
  <si>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</si>
  <si>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</si>
  <si>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</si>
  <si>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</si>
  <si>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</si>
  <si>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</si>
  <si>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</si>
  <si>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</si>
  <si>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</si>
  <si>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</si>
  <si>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</si>
  <si>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</si>
  <si>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</si>
  <si>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</si>
  <si>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</si>
  <si>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</si>
  <si>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</si>
  <si>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</si>
  <si>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</si>
  <si>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</si>
  <si>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</si>
  <si>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</si>
  <si>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</si>
  <si>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</si>
  <si>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</si>
  <si>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</si>
  <si>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</si>
  <si>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</si>
  <si>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</si>
  <si>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</si>
  <si>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</si>
  <si>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</si>
  <si>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</si>
  <si>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</si>
  <si>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</si>
  <si>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</si>
  <si>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</si>
  <si>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</si>
  <si>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</si>
  <si>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</si>
  <si>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</si>
  <si>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</si>
  <si>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</si>
  <si>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</si>
  <si>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</si>
  <si>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</si>
  <si>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</si>
  <si>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</si>
  <si>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</si>
  <si>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</si>
  <si>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</si>
  <si>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</si>
  <si>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</si>
  <si>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</si>
  <si>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</si>
  <si>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</si>
  <si>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</si>
  <si>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</si>
  <si>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</si>
  <si>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</si>
  <si>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</si>
  <si>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</si>
  <si>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</si>
  <si>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</si>
  <si>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</si>
  <si>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</si>
  <si>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</si>
  <si>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</si>
  <si>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</si>
  <si>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</si>
  <si>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</si>
  <si>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</si>
  <si>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</si>
  <si>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</si>
  <si>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</si>
  <si>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</si>
  <si>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</si>
  <si>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</si>
  <si>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</si>
  <si>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</si>
  <si>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</si>
  <si>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</si>
  <si>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</si>
  <si>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</si>
  <si>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</si>
  <si>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</si>
  <si>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</si>
  <si>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</si>
  <si>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</si>
  <si>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</si>
  <si>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</si>
  <si>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</si>
  <si>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</si>
  <si>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</si>
  <si>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</si>
  <si>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</si>
  <si>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</si>
  <si>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</si>
  <si>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</si>
  <si>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</si>
  <si>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</si>
  <si>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</si>
  <si>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</si>
  <si>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</si>
  <si>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</si>
  <si>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</si>
  <si>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</si>
  <si>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</si>
  <si>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</si>
  <si>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</si>
  <si>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</si>
  <si>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</si>
  <si>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</si>
  <si>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</si>
  <si>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</si>
  <si>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</si>
  <si>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</si>
  <si>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</si>
  <si>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</si>
  <si>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</si>
  <si>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</si>
  <si>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</si>
  <si>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</si>
  <si>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</si>
  <si>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</si>
  <si>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</si>
  <si>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</si>
  <si>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</si>
  <si>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</si>
  <si>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</si>
  <si>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</si>
  <si>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</si>
  <si>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</si>
  <si>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</si>
  <si>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</si>
  <si>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</si>
  <si>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</si>
  <si>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</si>
  <si>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</si>
  <si>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</si>
  <si>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</si>
  <si>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</si>
  <si>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</si>
  <si>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</si>
  <si>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</si>
  <si>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</si>
  <si>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</si>
  <si>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</si>
  <si>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</si>
  <si>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</si>
  <si>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</si>
  <si>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</si>
  <si>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</si>
  <si>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</si>
  <si>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</si>
  <si>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</si>
  <si>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</si>
  <si>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</si>
  <si>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</si>
  <si>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</si>
  <si>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</si>
  <si>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</si>
  <si>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</si>
  <si>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</si>
  <si>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</si>
  <si>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</si>
  <si>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</si>
  <si>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</si>
  <si>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</si>
  <si>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</si>
  <si>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</si>
  <si>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</si>
  <si>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</si>
  <si>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</si>
  <si>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</si>
  <si>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</si>
  <si>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</si>
  <si>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</si>
  <si>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</si>
  <si>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</si>
  <si>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</si>
  <si>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</si>
  <si>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</si>
  <si>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</si>
  <si>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</si>
  <si>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</si>
  <si>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</si>
  <si>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</si>
  <si>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</si>
  <si>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</si>
  <si>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</si>
  <si>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</si>
  <si>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</si>
  <si>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</si>
  <si>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</si>
  <si>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</si>
  <si>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</si>
  <si>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</si>
  <si>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</si>
  <si>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</si>
  <si>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</si>
  <si>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</si>
  <si>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</si>
  <si>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</si>
  <si>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</si>
  <si>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</si>
  <si>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</si>
  <si>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</si>
  <si>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</si>
  <si>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</si>
  <si>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</si>
  <si>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</si>
  <si>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</si>
  <si>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</si>
  <si>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</si>
  <si>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</si>
  <si>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</si>
  <si>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</si>
  <si>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</si>
  <si>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</si>
  <si>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</si>
  <si>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</si>
  <si>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</si>
  <si>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</si>
  <si>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</si>
  <si>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</si>
  <si>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</si>
  <si>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</si>
  <si>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</si>
  <si>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</si>
  <si>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</si>
  <si>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</si>
  <si>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</si>
  <si>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</si>
  <si>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</si>
  <si>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</si>
  <si>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</si>
  <si>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</si>
  <si>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</si>
  <si>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</si>
  <si>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</si>
  <si>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</si>
  <si>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</si>
  <si>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</si>
  <si>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</si>
  <si>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</si>
  <si>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</si>
  <si>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</si>
  <si>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</si>
  <si>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</si>
  <si>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</si>
  <si>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</si>
  <si>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</si>
  <si>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</si>
  <si>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</si>
  <si>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</si>
  <si>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</si>
  <si>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</si>
  <si>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</si>
  <si>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</si>
  <si>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</si>
  <si>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</si>
  <si>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</si>
  <si>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</si>
  <si>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</si>
  <si>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</si>
  <si>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</si>
  <si>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</si>
  <si>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</si>
  <si>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</si>
  <si>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</si>
  <si>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</si>
  <si>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</si>
  <si>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</si>
  <si>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</si>
  <si>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</si>
  <si>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</si>
  <si>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</si>
  <si>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</si>
  <si>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</si>
  <si>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</si>
  <si>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</si>
  <si>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</si>
  <si>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</si>
  <si>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</si>
  <si>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</si>
  <si>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</si>
  <si>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</si>
  <si>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</si>
  <si>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</si>
  <si>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</si>
  <si>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</si>
  <si>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</si>
  <si>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</si>
  <si>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</si>
  <si>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</si>
  <si>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</si>
  <si>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</si>
  <si>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</si>
  <si>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</si>
  <si>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</si>
  <si>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</si>
  <si>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</si>
  <si>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</si>
  <si>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</si>
  <si>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</si>
  <si>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</si>
  <si>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</si>
  <si>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</si>
  <si>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</si>
  <si>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</si>
  <si>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</si>
  <si>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</si>
  <si>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</si>
  <si>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</si>
  <si>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</si>
  <si>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</si>
  <si>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</si>
  <si>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</si>
  <si>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</si>
  <si>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</si>
  <si>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</si>
  <si>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</si>
  <si>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</si>
  <si>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</si>
  <si>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</si>
  <si>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</si>
  <si>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</si>
  <si>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</si>
  <si>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</si>
  <si>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</si>
  <si>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</si>
  <si>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</si>
  <si>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</si>
  <si>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</si>
  <si>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</si>
  <si>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</si>
  <si>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</si>
  <si>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</si>
  <si>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</si>
  <si>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</si>
  <si>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</si>
  <si>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</si>
  <si>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</si>
  <si>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</si>
  <si>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</si>
  <si>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</si>
  <si>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</si>
  <si>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</si>
  <si>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</si>
  <si>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</si>
  <si>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</si>
  <si>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</si>
  <si>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</si>
  <si>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</si>
  <si>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</si>
  <si>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</si>
  <si>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</si>
  <si>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</si>
  <si>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</si>
  <si>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</si>
  <si>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</si>
  <si>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</si>
  <si>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</si>
  <si>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</si>
  <si>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</si>
  <si>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</si>
  <si>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</si>
  <si>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</si>
  <si>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</si>
  <si>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</si>
  <si>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</si>
  <si>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</si>
  <si>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</si>
  <si>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</si>
  <si>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</si>
  <si>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</si>
  <si>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</si>
  <si>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</si>
  <si>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</si>
  <si>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</si>
  <si>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</si>
  <si>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</si>
  <si>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</si>
  <si>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</si>
  <si>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</si>
  <si>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</si>
  <si>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</si>
  <si>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</si>
  <si>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</si>
  <si>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</si>
  <si>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</si>
  <si>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</si>
  <si>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</si>
  <si>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</si>
  <si>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</si>
  <si>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</si>
  <si>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</si>
  <si>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</si>
  <si>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</si>
  <si>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</si>
  <si>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</si>
  <si>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</si>
  <si>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</si>
  <si>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</si>
  <si>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</si>
  <si>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</si>
  <si>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</si>
  <si>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</si>
  <si>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</si>
  <si>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</si>
  <si>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</si>
  <si>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</si>
  <si>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</si>
  <si>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</si>
  <si>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</si>
  <si>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</si>
  <si>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</si>
  <si>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</si>
  <si>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</si>
  <si>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</si>
  <si>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</si>
  <si>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</si>
  <si>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</si>
  <si>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</si>
  <si>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</si>
  <si>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</si>
  <si>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</si>
  <si>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</si>
  <si>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</si>
  <si>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</si>
  <si>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</si>
  <si>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</si>
  <si>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</si>
  <si>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</si>
  <si>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</si>
  <si>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</si>
  <si>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</si>
  <si>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</si>
  <si>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</si>
  <si>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</si>
  <si>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</si>
  <si>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</si>
  <si>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</si>
  <si>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</si>
  <si>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</si>
  <si>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</si>
  <si>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</si>
  <si>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</si>
  <si>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</si>
  <si>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</si>
  <si>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</si>
  <si>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</si>
  <si>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</si>
  <si>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</si>
  <si>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</si>
  <si>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</si>
  <si>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</si>
  <si>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</si>
  <si>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</si>
  <si>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</si>
  <si>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</si>
  <si>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</si>
  <si>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</si>
  <si>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</si>
  <si>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</si>
  <si>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</si>
  <si>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</si>
  <si>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</si>
  <si>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</si>
  <si>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</si>
  <si>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</si>
  <si>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</si>
  <si>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</si>
  <si>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</si>
  <si>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</si>
  <si>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</si>
  <si>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</si>
  <si>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</si>
  <si>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</si>
  <si>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</si>
  <si>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</si>
  <si>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</si>
  <si>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</si>
  <si>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</si>
  <si>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</si>
  <si>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</si>
  <si>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</si>
  <si>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</si>
  <si>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</si>
  <si>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</si>
  <si>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</si>
  <si>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</si>
  <si>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</si>
  <si>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</si>
  <si>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</si>
  <si>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</si>
  <si>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</si>
  <si>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</si>
  <si>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</si>
  <si>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</si>
  <si>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</si>
  <si>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</si>
  <si>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</si>
  <si>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</si>
  <si>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</si>
  <si>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</si>
  <si>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</si>
  <si>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</si>
  <si>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</si>
  <si>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</si>
  <si>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</si>
  <si>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</si>
  <si>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</si>
  <si>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</si>
  <si>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</si>
  <si>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</si>
  <si>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</si>
  <si>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</si>
  <si>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</si>
  <si>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</si>
  <si>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</si>
  <si>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</si>
  <si>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</si>
  <si>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</si>
  <si>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</si>
  <si>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</si>
  <si>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</si>
  <si>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</si>
  <si>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</si>
  <si>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</si>
  <si>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</si>
  <si>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</si>
  <si>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</si>
  <si>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</si>
  <si>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</si>
  <si>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</si>
  <si>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</si>
  <si>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</si>
  <si>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</si>
  <si>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</si>
  <si>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</si>
  <si>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</si>
  <si>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</si>
  <si>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</si>
  <si>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</si>
  <si>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</si>
  <si>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</si>
  <si>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</si>
  <si>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</si>
  <si>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</si>
  <si>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</si>
  <si>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</si>
  <si>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</si>
  <si>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</si>
  <si>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</si>
  <si>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</si>
  <si>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</si>
  <si>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</si>
  <si>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</si>
  <si>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</si>
  <si>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</si>
  <si>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</si>
  <si>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</si>
  <si>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</si>
  <si>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</si>
  <si>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</si>
  <si>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</si>
  <si>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</si>
  <si>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</si>
  <si>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</si>
  <si>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</si>
  <si>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</si>
  <si>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</si>
  <si>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</si>
  <si>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</si>
  <si>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</si>
  <si>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</si>
  <si>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</si>
  <si>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</si>
  <si>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</si>
  <si>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</si>
  <si>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</si>
  <si>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</si>
  <si>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</si>
  <si>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</si>
  <si>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</si>
  <si>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</si>
  <si>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</si>
  <si>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</si>
  <si>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</si>
  <si>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</si>
  <si>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</si>
  <si>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</si>
  <si>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</si>
  <si>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</si>
  <si>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</si>
  <si>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</si>
  <si>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</si>
  <si>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</si>
  <si>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</si>
  <si>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</si>
  <si>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</si>
  <si>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</si>
  <si>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</si>
  <si>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</si>
  <si>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</si>
  <si>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</si>
  <si>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</si>
  <si>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</si>
  <si>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</si>
  <si>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</si>
  <si>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</si>
  <si>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</si>
  <si>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</si>
  <si>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</si>
  <si>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</si>
  <si>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</si>
  <si>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</si>
  <si>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</si>
  <si>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</si>
  <si>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</si>
  <si>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</si>
  <si>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</si>
  <si>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</si>
  <si>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</si>
  <si>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</si>
  <si>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</si>
  <si>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</si>
  <si>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</si>
  <si>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</si>
  <si>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</si>
  <si>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</si>
  <si>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</si>
  <si>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</si>
  <si>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</si>
  <si>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</si>
  <si>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</si>
  <si>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</si>
  <si>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</si>
  <si>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</si>
  <si>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</si>
  <si>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</si>
  <si>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</si>
  <si>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</si>
  <si>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</si>
  <si>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</si>
  <si>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</si>
  <si>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</si>
  <si>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</si>
  <si>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</si>
  <si>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</si>
  <si>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</si>
  <si>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</si>
  <si>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</si>
  <si>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</si>
  <si>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</si>
  <si>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</si>
  <si>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</si>
  <si>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</si>
  <si>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</si>
  <si>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</si>
  <si>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</si>
  <si>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</si>
  <si>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</si>
  <si>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</si>
  <si>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</si>
  <si>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</si>
  <si>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</si>
  <si>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</si>
  <si>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</si>
  <si>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</si>
  <si>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</si>
  <si>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</si>
  <si>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</si>
  <si>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</si>
  <si>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</si>
  <si>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</si>
  <si>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</si>
  <si>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</si>
  <si>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</si>
  <si>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</si>
  <si>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</si>
  <si>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</si>
  <si>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</si>
  <si>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</si>
  <si>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</si>
  <si>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</si>
  <si>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</si>
  <si>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</si>
  <si>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</si>
  <si>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</si>
  <si>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</si>
  <si>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</si>
  <si>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</si>
  <si>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</si>
  <si>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</si>
  <si>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</si>
  <si>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</si>
  <si>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</si>
  <si>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</si>
  <si>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</si>
  <si>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</si>
  <si>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</si>
  <si>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</si>
  <si>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</si>
  <si>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</si>
  <si>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</si>
  <si>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</si>
  <si>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</si>
  <si>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</si>
  <si>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</si>
  <si>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</si>
  <si>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</si>
  <si>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</si>
  <si>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</si>
  <si>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</si>
  <si>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</si>
  <si>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</si>
  <si>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</si>
  <si>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</si>
  <si>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</si>
  <si>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</si>
  <si>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</si>
  <si>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</si>
  <si>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</si>
  <si>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</si>
  <si>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</si>
  <si>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</si>
  <si>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</si>
  <si>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</si>
  <si>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</si>
  <si>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</si>
  <si>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</si>
  <si>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</si>
  <si>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</si>
  <si>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</si>
  <si>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</si>
  <si>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</si>
  <si>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</si>
  <si>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</si>
  <si>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</si>
  <si>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</si>
  <si>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</si>
  <si>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</si>
  <si>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</si>
  <si>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</si>
  <si>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</si>
  <si>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</si>
  <si>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</si>
  <si>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</si>
  <si>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</si>
  <si>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</si>
  <si>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</si>
  <si>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</si>
  <si>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</si>
  <si>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</si>
  <si>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</si>
  <si>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</si>
  <si>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</si>
  <si>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</si>
  <si>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</si>
  <si>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</si>
  <si>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</si>
  <si>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</si>
  <si>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</si>
  <si>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</si>
  <si>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</si>
  <si>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</si>
  <si>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</si>
  <si>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</si>
  <si>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</si>
  <si>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</si>
  <si>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</si>
  <si>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</si>
  <si>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</si>
  <si>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</si>
  <si>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</si>
  <si>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</si>
  <si>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</si>
  <si>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</si>
  <si>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</si>
  <si>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</si>
  <si>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</si>
  <si>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</si>
  <si>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</si>
  <si>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</si>
  <si>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</si>
  <si>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</si>
  <si>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</si>
  <si>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</si>
  <si>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</si>
  <si>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</si>
  <si>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</si>
  <si>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</si>
  <si>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</si>
  <si>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</si>
  <si>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</si>
  <si>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</si>
  <si>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</si>
  <si>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</si>
  <si>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</si>
  <si>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</si>
  <si>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</si>
  <si>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</si>
  <si>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</si>
  <si>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</si>
  <si>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</si>
  <si>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</si>
  <si>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</si>
  <si>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</si>
  <si>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</si>
  <si>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</si>
  <si>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</si>
  <si>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</si>
  <si>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</si>
  <si>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</si>
  <si>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</si>
  <si>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</si>
  <si>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</si>
  <si>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</si>
  <si>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</si>
  <si>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</si>
  <si>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</si>
  <si>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</si>
  <si>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</si>
  <si>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</si>
  <si>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</si>
  <si>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</si>
  <si>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</si>
  <si>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</si>
  <si>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</si>
  <si>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</si>
  <si>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</si>
  <si>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</si>
  <si>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</si>
  <si>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</si>
  <si>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</si>
  <si>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</si>
  <si>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</si>
  <si>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</si>
  <si>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</si>
  <si>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</si>
  <si>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</si>
  <si>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</si>
  <si>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</si>
  <si>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</si>
  <si>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</si>
  <si>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</si>
  <si>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</si>
  <si>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</si>
  <si>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</si>
  <si>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</si>
  <si>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</si>
  <si>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</si>
  <si>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</si>
  <si>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</si>
  <si>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</si>
  <si>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</si>
  <si>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</si>
  <si>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</si>
  <si>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</si>
  <si>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</si>
  <si>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</si>
  <si>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</si>
  <si>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</si>
  <si>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</si>
  <si>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</si>
  <si>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</si>
  <si>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</si>
  <si>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</si>
  <si>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</si>
  <si>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</si>
  <si>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</si>
  <si>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</si>
  <si>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</si>
  <si>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</si>
  <si>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</si>
  <si>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</si>
  <si>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</si>
  <si>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</si>
  <si>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</si>
  <si>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</si>
  <si>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</si>
  <si>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</si>
  <si>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</si>
  <si>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</si>
  <si>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</si>
  <si>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</si>
  <si>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</si>
  <si>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</si>
  <si>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</si>
  <si>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</si>
  <si>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</si>
  <si>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</si>
  <si>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</si>
  <si>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</si>
  <si>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</si>
  <si>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</si>
  <si>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</si>
  <si>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</si>
  <si>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</si>
  <si>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</si>
  <si>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</si>
  <si>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</si>
  <si>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</si>
  <si>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</si>
  <si>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</si>
  <si>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</si>
  <si>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</si>
  <si>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</si>
  <si>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</si>
  <si>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</si>
  <si>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</si>
  <si>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</si>
  <si>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</si>
  <si>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</si>
  <si>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</si>
  <si>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</si>
  <si>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</si>
  <si>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</si>
  <si>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</si>
  <si>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</si>
  <si>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</si>
  <si>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</si>
  <si>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</si>
  <si>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</si>
  <si>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</si>
  <si>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</si>
  <si>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</si>
  <si>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</si>
  <si>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</si>
  <si>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</si>
  <si>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</si>
  <si>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</si>
  <si>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</si>
  <si>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</si>
  <si>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</si>
  <si>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</si>
  <si>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</si>
  <si>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</si>
  <si>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</si>
  <si>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</si>
  <si>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</si>
  <si>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</si>
  <si>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</si>
  <si>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</si>
  <si>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</si>
  <si>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</si>
  <si>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</si>
  <si>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</si>
  <si>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</si>
  <si>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</si>
  <si>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</si>
  <si>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</si>
  <si>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</si>
  <si>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</si>
  <si>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</si>
  <si>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</si>
  <si>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</si>
  <si>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</si>
  <si>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</si>
  <si>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</si>
  <si>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</si>
  <si>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</si>
  <si>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</si>
  <si>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</si>
  <si>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</si>
  <si>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</si>
  <si>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</si>
  <si>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</si>
  <si>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</si>
  <si>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</si>
  <si>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</si>
  <si>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</si>
  <si>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</si>
  <si>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</si>
  <si>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</si>
  <si>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</si>
  <si>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</si>
  <si>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</si>
  <si>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</si>
  <si>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</si>
  <si>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</si>
  <si>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</si>
  <si>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</si>
  <si>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</si>
  <si>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</si>
  <si>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</si>
  <si>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</si>
  <si>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</si>
  <si>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</si>
  <si>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</si>
  <si>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</si>
  <si>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</si>
  <si>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</si>
  <si>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</si>
  <si>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</si>
  <si>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</si>
  <si>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</si>
  <si>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</si>
  <si>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</si>
  <si>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</si>
  <si>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</si>
  <si>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</si>
  <si>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</si>
  <si>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</si>
  <si>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</si>
  <si>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</si>
  <si>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</si>
  <si>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</si>
  <si>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</si>
  <si>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</si>
  <si>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</si>
  <si>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</si>
  <si>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</si>
  <si>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</si>
  <si>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</si>
  <si>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</si>
  <si>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</si>
  <si>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</si>
  <si>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</si>
  <si>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</si>
  <si>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</si>
  <si>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</si>
  <si>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</si>
  <si>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</si>
  <si>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</si>
  <si>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</si>
  <si>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</si>
  <si>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</si>
  <si>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</si>
  <si>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</si>
  <si>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</si>
  <si>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</si>
  <si>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</si>
  <si>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</si>
  <si>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</si>
  <si>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</si>
  <si>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</si>
  <si>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</si>
  <si>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</si>
  <si>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</si>
  <si>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</si>
  <si>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</si>
  <si>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</si>
  <si>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</si>
  <si>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</si>
  <si>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</si>
  <si>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</si>
  <si>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</si>
  <si>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</si>
  <si>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</si>
  <si>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</si>
  <si>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</si>
  <si>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</si>
  <si>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</si>
  <si>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</si>
  <si>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</si>
  <si>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</si>
  <si>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</si>
  <si>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</si>
  <si>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</si>
  <si>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</si>
  <si>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</si>
  <si>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</si>
  <si>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</si>
  <si>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</si>
  <si>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</si>
  <si>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</si>
  <si>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</si>
  <si>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</si>
  <si>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</si>
  <si>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</si>
  <si>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</si>
  <si>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</si>
  <si>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</si>
  <si>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</si>
  <si>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</si>
  <si>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</si>
  <si>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</si>
  <si>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</si>
  <si>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</si>
  <si>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</si>
  <si>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</si>
  <si>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</si>
  <si>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</si>
  <si>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</si>
  <si>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</si>
  <si>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</si>
  <si>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</si>
  <si>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</si>
  <si>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</si>
  <si>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</si>
  <si>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</si>
  <si>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</si>
  <si>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</si>
  <si>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</si>
  <si>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</si>
  <si>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</si>
  <si>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</si>
  <si>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</si>
  <si>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</si>
  <si>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</si>
  <si>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</si>
  <si>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</si>
  <si>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</si>
  <si>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</si>
  <si>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</si>
  <si>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</si>
  <si>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</si>
  <si>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</si>
  <si>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</si>
  <si>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</si>
  <si>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</si>
  <si>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</si>
  <si>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</si>
  <si>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</si>
  <si>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</si>
  <si>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</si>
  <si>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</si>
  <si>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</si>
  <si>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</si>
  <si>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</si>
  <si>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</si>
  <si>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</si>
  <si>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</si>
  <si>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</si>
  <si>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</si>
  <si>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</si>
  <si>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</si>
  <si>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</si>
  <si>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</si>
  <si>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</si>
  <si>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</si>
  <si>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</si>
  <si>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</si>
  <si>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</si>
  <si>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</si>
  <si>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</si>
  <si>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</si>
  <si>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</si>
  <si>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</si>
  <si>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</si>
  <si>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</si>
  <si>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</si>
  <si>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</si>
  <si>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</si>
  <si>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</si>
  <si>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</si>
  <si>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</si>
  <si>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</si>
  <si>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</si>
  <si>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</si>
  <si>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</si>
  <si>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</si>
  <si>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</si>
  <si>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</si>
  <si>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</si>
  <si>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</si>
  <si>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</si>
  <si>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</si>
  <si>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</si>
  <si>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</si>
  <si>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</si>
  <si>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</si>
  <si>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</si>
  <si>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</si>
  <si>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</si>
  <si>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</si>
  <si>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</si>
  <si>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</si>
  <si>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</si>
  <si>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</si>
  <si>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</si>
  <si>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</si>
  <si>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</si>
  <si>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</si>
  <si>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</si>
  <si>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</si>
  <si>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</si>
  <si>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</si>
  <si>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</si>
  <si>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</si>
  <si>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</si>
  <si>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</si>
  <si>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</si>
  <si>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</si>
  <si>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</si>
  <si>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</si>
  <si>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</si>
  <si>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</si>
  <si>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</si>
  <si>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</si>
  <si>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</si>
  <si>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</si>
  <si>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</si>
  <si>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</si>
  <si>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</si>
  <si>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</si>
  <si>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</si>
  <si>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</si>
  <si>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</si>
  <si>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</si>
  <si>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</si>
  <si>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</si>
  <si>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</si>
  <si>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</si>
  <si>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</si>
  <si>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</si>
  <si>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</si>
  <si>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</si>
  <si>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</si>
  <si>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</si>
  <si>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</si>
  <si>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</si>
  <si>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</si>
  <si>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</si>
  <si>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</si>
  <si>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</si>
  <si>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</si>
  <si>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</si>
  <si>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</si>
  <si>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</si>
  <si>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</si>
  <si>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</si>
  <si>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</si>
  <si>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</si>
  <si>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</si>
  <si>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</si>
  <si>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</si>
  <si>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</si>
  <si>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</si>
  <si>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</si>
  <si>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</si>
  <si>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</si>
  <si>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</si>
  <si>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</si>
  <si>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</si>
  <si>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</si>
  <si>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</si>
  <si>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</si>
  <si>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</si>
  <si>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</si>
  <si>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</si>
  <si>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</si>
  <si>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</si>
  <si>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</si>
  <si>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</si>
  <si>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</si>
  <si>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</si>
  <si>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</si>
  <si>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</si>
  <si>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</si>
  <si>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</si>
  <si>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</si>
  <si>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</si>
  <si>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</si>
  <si>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</si>
  <si>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</si>
  <si>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</si>
  <si>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</si>
  <si>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</si>
  <si>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</si>
  <si>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</si>
  <si>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</si>
  <si>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</si>
  <si>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</si>
  <si>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</si>
  <si>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</si>
  <si>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</si>
  <si>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</si>
  <si>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</si>
  <si>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</si>
  <si>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</si>
  <si>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</si>
  <si>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</si>
  <si>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</si>
  <si>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</si>
  <si>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</si>
  <si>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</si>
  <si>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</si>
  <si>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</si>
  <si>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</si>
  <si>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</si>
  <si>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</si>
  <si>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</si>
  <si>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</si>
  <si>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</si>
  <si>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</si>
  <si>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</si>
  <si>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</si>
  <si>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</si>
  <si>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</si>
  <si>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</si>
  <si>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</si>
  <si>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</si>
  <si>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</si>
  <si>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</si>
  <si>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</si>
  <si>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</si>
  <si>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</si>
  <si>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</si>
  <si>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</si>
  <si>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</si>
  <si>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</si>
  <si>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</si>
  <si>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</si>
  <si>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</si>
  <si>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</si>
  <si>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</si>
  <si>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</si>
  <si>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</si>
  <si>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</si>
  <si>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</si>
  <si>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</si>
  <si>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</si>
  <si>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</si>
  <si>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</si>
  <si>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</si>
  <si>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</si>
  <si>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</si>
  <si>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</si>
  <si>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</si>
  <si>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</si>
  <si>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</si>
  <si>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</si>
  <si>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</si>
  <si>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</si>
  <si>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</si>
  <si>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</si>
  <si>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</si>
  <si>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</si>
  <si>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</si>
  <si>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</si>
  <si>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</si>
  <si>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</si>
  <si>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</si>
  <si>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</si>
  <si>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</si>
  <si>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</si>
  <si>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</si>
  <si>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</si>
  <si>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</si>
  <si>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</si>
  <si>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</si>
  <si>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</si>
  <si>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</si>
  <si>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</si>
  <si>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</si>
  <si>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</si>
  <si>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</si>
  <si>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</si>
  <si>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</si>
  <si>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</si>
  <si>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</si>
  <si>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</si>
  <si>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</si>
  <si>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</si>
  <si>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</si>
  <si>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</si>
  <si>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</si>
  <si>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</si>
  <si>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</si>
  <si>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</si>
  <si>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</si>
  <si>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</si>
  <si>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</si>
  <si>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</si>
  <si>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</si>
  <si>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</si>
  <si>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</si>
  <si>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</si>
  <si>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</si>
  <si>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</si>
  <si>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</si>
  <si>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</si>
  <si>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</si>
  <si>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</si>
  <si>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</si>
  <si>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</si>
  <si>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</si>
  <si>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</si>
  <si>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</si>
  <si>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</si>
  <si>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</si>
  <si>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</si>
  <si>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</si>
  <si>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</si>
  <si>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</si>
  <si>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</si>
  <si>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</si>
  <si>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</si>
  <si>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</si>
  <si>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</si>
  <si>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</si>
  <si>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</si>
  <si>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</si>
  <si>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</si>
  <si>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</si>
  <si>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</si>
  <si>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</si>
  <si>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</si>
  <si>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</si>
  <si>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</si>
  <si>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</si>
  <si>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</si>
  <si>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</si>
  <si>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</si>
  <si>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</si>
  <si>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</si>
  <si>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</si>
  <si>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</si>
  <si>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</si>
  <si>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</si>
  <si>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</si>
  <si>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</si>
  <si>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</si>
  <si>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</si>
  <si>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</si>
  <si>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</si>
  <si>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</si>
  <si>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</si>
  <si>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</si>
  <si>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</si>
  <si>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</si>
  <si>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</si>
  <si>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</si>
  <si>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</si>
  <si>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</si>
  <si>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</si>
  <si>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</si>
  <si>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</si>
  <si>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</si>
  <si>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</si>
  <si>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</si>
  <si>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</si>
  <si>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</si>
  <si>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</si>
  <si>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</si>
  <si>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</si>
  <si>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</si>
  <si>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</si>
  <si>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</si>
  <si>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</si>
  <si>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</si>
  <si>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</si>
  <si>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</si>
  <si>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</si>
  <si>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</si>
  <si>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</si>
  <si>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</si>
  <si>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</si>
  <si>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</si>
  <si>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</si>
  <si>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</si>
  <si>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</si>
  <si>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</si>
  <si>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</si>
  <si>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</si>
  <si>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</si>
  <si>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</si>
  <si>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</si>
  <si>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</si>
  <si>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</si>
  <si>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</si>
  <si>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</si>
  <si>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</si>
  <si>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</si>
  <si>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</si>
  <si>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</si>
  <si>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</si>
  <si>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</si>
  <si>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</si>
  <si>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</si>
  <si>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</si>
  <si>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</si>
  <si>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</si>
  <si>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</si>
  <si>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</si>
  <si>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</si>
  <si>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</si>
  <si>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</si>
  <si>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</si>
  <si>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</si>
  <si>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</si>
  <si>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</si>
  <si>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</si>
  <si>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</si>
  <si>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</si>
  <si>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</si>
  <si>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</si>
  <si>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</si>
  <si>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</si>
  <si>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</si>
  <si>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</si>
  <si>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</si>
  <si>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</si>
  <si>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</si>
  <si>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</si>
  <si>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</si>
  <si>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</si>
  <si>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</si>
  <si>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</si>
  <si>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</si>
  <si>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</si>
  <si>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</si>
  <si>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</si>
  <si>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</si>
  <si>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</si>
  <si>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</si>
  <si>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</si>
  <si>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</si>
  <si>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</si>
  <si>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</si>
  <si>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</si>
  <si>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</si>
  <si>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</si>
  <si>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</si>
  <si>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</si>
  <si>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</si>
  <si>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</si>
  <si>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</si>
  <si>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</si>
  <si>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</si>
  <si>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</si>
  <si>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</si>
  <si>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</si>
  <si>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</si>
  <si>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</si>
  <si>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</si>
  <si>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</si>
  <si>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</si>
  <si>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</si>
  <si>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</si>
  <si>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</si>
  <si>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</si>
  <si>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</si>
  <si>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</si>
  <si>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</si>
  <si>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</si>
  <si>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</si>
  <si>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</si>
  <si>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</si>
  <si>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</si>
  <si>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</si>
  <si>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</si>
  <si>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</si>
  <si>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</si>
  <si>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</si>
  <si>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</si>
  <si>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</si>
  <si>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</si>
  <si>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</si>
  <si>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</si>
  <si>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</si>
  <si>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</si>
  <si>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</si>
  <si>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</si>
  <si>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</si>
  <si>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</si>
  <si>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</si>
  <si>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</si>
  <si>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</si>
  <si>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</si>
  <si>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</si>
  <si>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</si>
  <si>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</si>
  <si>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</si>
  <si>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</si>
  <si>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</si>
  <si>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</si>
  <si>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</si>
  <si>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</si>
  <si>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</si>
  <si>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</si>
  <si>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</si>
  <si>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</si>
  <si>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</si>
  <si>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</si>
  <si>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</si>
  <si>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</si>
  <si>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</si>
  <si>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</si>
  <si>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</si>
  <si>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</si>
  <si>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</si>
  <si>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</si>
  <si>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</si>
  <si>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</si>
  <si>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</si>
  <si>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</si>
  <si>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</si>
  <si>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</si>
  <si>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</si>
  <si>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</si>
  <si>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</si>
  <si>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</si>
  <si>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</si>
  <si>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</si>
  <si>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</si>
  <si>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</si>
  <si>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</si>
  <si>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</si>
  <si>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</si>
  <si>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</si>
  <si>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</si>
  <si>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</si>
  <si>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</si>
  <si>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</si>
  <si>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</si>
  <si>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</si>
  <si>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</si>
  <si>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</si>
  <si>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</si>
  <si>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</si>
  <si>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</si>
  <si>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</si>
  <si>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</si>
  <si>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</si>
  <si>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</si>
  <si>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</si>
  <si>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</si>
  <si>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</si>
  <si>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</si>
  <si>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</si>
  <si>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</si>
  <si>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</si>
  <si>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</si>
  <si>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</si>
  <si>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</si>
  <si>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</si>
  <si>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</si>
  <si>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</si>
  <si>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</si>
  <si>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</si>
  <si>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</si>
  <si>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</si>
  <si>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</si>
  <si>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</si>
  <si>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</si>
  <si>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</si>
  <si>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</si>
  <si>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</si>
  <si>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</si>
  <si>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</si>
  <si>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</si>
  <si>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</si>
  <si>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</si>
  <si>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</si>
  <si>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</si>
  <si>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</si>
  <si>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</si>
  <si>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</si>
  <si>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</si>
  <si>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</si>
  <si>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</si>
  <si>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</si>
  <si>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</si>
  <si>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</si>
  <si>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</si>
  <si>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</si>
  <si>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</si>
  <si>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</si>
  <si>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</si>
  <si>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</si>
  <si>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</si>
  <si>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</si>
  <si>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</si>
  <si>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</si>
  <si>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</si>
  <si>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</si>
  <si>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</si>
  <si>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</si>
  <si>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</si>
  <si>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</si>
  <si>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</si>
  <si>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</si>
  <si>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</si>
  <si>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</si>
  <si>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</si>
  <si>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</si>
  <si>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</si>
  <si>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</si>
  <si>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</si>
  <si>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</si>
  <si>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</si>
  <si>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</si>
  <si>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</si>
  <si>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</si>
  <si>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</si>
  <si>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</si>
  <si>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</si>
  <si>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</si>
  <si>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</si>
  <si>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</si>
  <si>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</si>
  <si>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</si>
  <si>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</si>
  <si>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</si>
  <si>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</si>
  <si>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</si>
  <si>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</si>
  <si>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</si>
  <si>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</si>
  <si>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</si>
  <si>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</si>
  <si>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</si>
  <si>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</si>
  <si>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</si>
  <si>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</si>
  <si>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</si>
  <si>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</si>
  <si>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</si>
  <si>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</si>
  <si>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</si>
  <si>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</si>
  <si>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</si>
  <si>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</si>
  <si>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</si>
  <si>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</si>
  <si>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</si>
  <si>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</si>
  <si>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</si>
  <si>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</si>
  <si>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</si>
  <si>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</si>
  <si>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</si>
  <si>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</si>
  <si>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</si>
  <si>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</si>
  <si>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</si>
  <si>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</si>
  <si>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</si>
  <si>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</si>
  <si>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</si>
  <si>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</si>
  <si>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</si>
  <si>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</si>
  <si>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</si>
  <si>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</si>
  <si>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</si>
  <si>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</si>
  <si>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</si>
  <si>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</si>
  <si>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</si>
  <si>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</si>
  <si>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</si>
  <si>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</si>
  <si>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</si>
  <si>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</si>
  <si>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</si>
  <si>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</si>
  <si>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</si>
  <si>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</si>
  <si>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</si>
  <si>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</si>
  <si>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</si>
  <si>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</si>
  <si>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</si>
  <si>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</si>
  <si>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</si>
  <si>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</si>
  <si>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</si>
  <si>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</si>
  <si>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</si>
  <si>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</si>
  <si>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</si>
  <si>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</si>
  <si>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</si>
  <si>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</si>
  <si>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</si>
  <si>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</si>
  <si>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</si>
  <si>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</si>
  <si>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</si>
  <si>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</si>
  <si>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</si>
  <si>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</si>
  <si>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</si>
  <si>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</si>
  <si>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</si>
  <si>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</si>
  <si>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</si>
  <si>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</si>
  <si>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</si>
  <si>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</si>
  <si>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</si>
  <si>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</si>
  <si>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</si>
  <si>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</si>
  <si>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</si>
  <si>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</si>
  <si>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</si>
  <si>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</si>
  <si>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</si>
  <si>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</si>
  <si>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</si>
  <si>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</si>
  <si>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</si>
  <si>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</si>
  <si>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</si>
  <si>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</si>
  <si>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</si>
  <si>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</si>
  <si>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</si>
  <si>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</si>
  <si>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</si>
  <si>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</si>
  <si>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</si>
  <si>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</si>
  <si>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</si>
  <si>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</si>
  <si>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</si>
  <si>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</si>
  <si>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</si>
  <si>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</si>
  <si>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</si>
  <si>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</si>
  <si>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</si>
  <si>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</si>
  <si>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</si>
  <si>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</si>
  <si>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</si>
  <si>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</si>
  <si>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</si>
  <si>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</si>
  <si>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</si>
  <si>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</si>
  <si>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</si>
  <si>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</si>
  <si>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</si>
  <si>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</si>
  <si>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</si>
  <si>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</si>
  <si>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</si>
  <si>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</si>
  <si>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</si>
  <si>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</si>
  <si>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</si>
  <si>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</si>
  <si>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</si>
  <si>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</si>
  <si>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</si>
  <si>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</si>
  <si>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</si>
  <si>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</si>
  <si>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</si>
  <si>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</si>
  <si>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</si>
  <si>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</si>
  <si>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</si>
  <si>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</si>
  <si>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</si>
  <si>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</si>
  <si>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</si>
  <si>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</si>
  <si>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</si>
  <si>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</si>
  <si>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</si>
  <si>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</si>
  <si>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</si>
  <si>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</si>
  <si>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</si>
  <si>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</si>
  <si>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</si>
  <si>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</si>
  <si>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</si>
  <si>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</si>
  <si>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</si>
  <si>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</si>
  <si>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</si>
  <si>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</si>
  <si>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</si>
  <si>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</si>
  <si>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</si>
  <si>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</si>
  <si>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</si>
  <si>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</si>
  <si>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</si>
  <si>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</si>
  <si>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</si>
  <si>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</si>
  <si>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</si>
  <si>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</si>
  <si>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</si>
  <si>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</si>
  <si>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</si>
  <si>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</si>
  <si>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</si>
  <si>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</si>
  <si>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</si>
  <si>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</si>
  <si>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</si>
  <si>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</si>
  <si>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</si>
  <si>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</si>
  <si>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</si>
  <si>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</si>
  <si>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</si>
  <si>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</si>
  <si>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</si>
  <si>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</si>
  <si>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</si>
  <si>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</si>
  <si>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</si>
  <si>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</si>
  <si>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</si>
  <si>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</si>
  <si>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</si>
  <si>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</si>
  <si>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</si>
  <si>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</si>
  <si>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</si>
  <si>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</si>
  <si>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</si>
  <si>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</si>
  <si>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</si>
  <si>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</si>
  <si>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</si>
  <si>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</si>
  <si>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</si>
  <si>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</si>
  <si>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</si>
  <si>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</si>
  <si>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</si>
  <si>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</si>
  <si>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</si>
  <si>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</si>
  <si>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</si>
  <si>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</si>
  <si>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</si>
  <si>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</si>
  <si>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</si>
  <si>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</si>
  <si>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</si>
  <si>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</si>
  <si>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</si>
  <si>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</si>
  <si>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</si>
  <si>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</si>
  <si>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</si>
  <si>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</si>
  <si>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</si>
  <si>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</si>
  <si>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</si>
  <si>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</si>
  <si>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</si>
  <si>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</si>
  <si>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</si>
  <si>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</si>
  <si>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</si>
  <si>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</si>
  <si>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</si>
  <si>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</si>
  <si>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</si>
  <si>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</si>
  <si>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</si>
  <si>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</si>
  <si>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</si>
  <si>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</si>
  <si>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</si>
  <si>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</si>
  <si>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</si>
  <si>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</si>
  <si>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</si>
  <si>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</si>
  <si>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</si>
  <si>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</si>
  <si>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</si>
  <si>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</si>
  <si>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</si>
  <si>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</si>
  <si>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</si>
  <si>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</si>
  <si>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</si>
  <si>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</si>
  <si>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</si>
  <si>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</si>
  <si>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</si>
  <si>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</si>
  <si>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</si>
  <si>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</si>
  <si>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</si>
  <si>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</si>
  <si>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</si>
  <si>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</si>
  <si>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</si>
  <si>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</si>
  <si>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</si>
  <si>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</si>
  <si>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</si>
  <si>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</si>
  <si>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</si>
  <si>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</si>
  <si>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</si>
  <si>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</si>
  <si>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</si>
  <si>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</si>
  <si>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</si>
  <si>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</si>
  <si>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</si>
  <si>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</si>
  <si>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</si>
  <si>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</si>
  <si>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</si>
  <si>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</si>
  <si>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</si>
  <si>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</si>
  <si>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</si>
  <si>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</si>
  <si>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</si>
  <si>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</si>
  <si>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</si>
  <si>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</si>
  <si>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</si>
  <si>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</si>
  <si>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</si>
  <si>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</si>
  <si>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</si>
  <si>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</si>
  <si>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</si>
  <si>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</si>
  <si>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</si>
  <si>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</si>
  <si>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</si>
  <si>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</si>
  <si>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</si>
  <si>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</si>
  <si>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</si>
  <si>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</si>
  <si>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</si>
  <si>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</si>
  <si>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</si>
  <si>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</si>
  <si>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</si>
  <si>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</si>
  <si>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</si>
  <si>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</si>
  <si>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</si>
  <si>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</si>
  <si>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</si>
  <si>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</si>
  <si>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</si>
  <si>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</si>
  <si>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</si>
  <si>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</si>
  <si>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</si>
  <si>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</si>
  <si>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</si>
  <si>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</si>
  <si>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</si>
  <si>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</si>
  <si>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</si>
  <si>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</si>
  <si>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</si>
  <si>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</si>
  <si>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</si>
  <si>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</si>
  <si>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</si>
  <si>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</si>
  <si>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</si>
  <si>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</si>
  <si>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</si>
  <si>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</si>
  <si>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</si>
  <si>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</si>
  <si>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</si>
  <si>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</si>
  <si>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</si>
  <si>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</si>
  <si>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</si>
  <si>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</si>
  <si>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</si>
  <si>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</si>
  <si>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</si>
  <si>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</si>
  <si>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</si>
  <si>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</si>
  <si>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</si>
  <si>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</si>
  <si>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</si>
  <si>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</si>
  <si>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</si>
  <si>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</si>
  <si>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</si>
  <si>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</si>
  <si>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</si>
  <si>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</si>
  <si>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</si>
  <si>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</si>
  <si>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</si>
  <si>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</si>
  <si>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</si>
  <si>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</si>
  <si>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</si>
  <si>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</si>
  <si>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</si>
  <si>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</si>
  <si>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</si>
  <si>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</si>
  <si>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</si>
  <si>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</si>
  <si>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</si>
  <si>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</si>
  <si>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</si>
  <si>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</si>
  <si>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</si>
  <si>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</si>
  <si>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</si>
  <si>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</si>
  <si>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</si>
  <si>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</si>
  <si>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</si>
  <si>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</si>
  <si>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</si>
  <si>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</si>
  <si>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</si>
  <si>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</si>
  <si>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</si>
  <si>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</si>
  <si>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</si>
  <si>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</si>
  <si>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</si>
  <si>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</si>
  <si>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</si>
  <si>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</si>
  <si>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</si>
  <si>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</si>
  <si>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</si>
  <si>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</si>
  <si>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</si>
  <si>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</si>
  <si>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</si>
  <si>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</si>
  <si>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</si>
  <si>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</si>
  <si>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</si>
  <si>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</si>
  <si>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</si>
  <si>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</si>
  <si>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</si>
  <si>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</si>
  <si>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</si>
  <si>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</si>
  <si>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</si>
  <si>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</si>
  <si>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</si>
  <si>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</si>
  <si>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</si>
  <si>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</si>
  <si>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</si>
  <si>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</si>
  <si>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</si>
  <si>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</si>
  <si>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</si>
  <si>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</si>
  <si>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</si>
  <si>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</si>
  <si>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</si>
  <si>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</si>
  <si>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</si>
  <si>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</si>
  <si>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</si>
  <si>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</si>
  <si>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</si>
  <si>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</si>
  <si>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</si>
  <si>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</si>
  <si>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</si>
  <si>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</si>
  <si>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</si>
  <si>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</si>
  <si>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</si>
  <si>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</si>
  <si>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</si>
  <si>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</si>
  <si>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</si>
  <si>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</si>
  <si>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</si>
  <si>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</si>
  <si>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</si>
  <si>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</si>
  <si>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</si>
  <si>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</si>
  <si>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</si>
  <si>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</si>
  <si>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</si>
  <si>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</si>
  <si>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</si>
  <si>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</si>
  <si>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</si>
  <si>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</si>
  <si>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</si>
  <si>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</si>
  <si>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</si>
  <si>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</si>
  <si>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</si>
  <si>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</si>
  <si>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</si>
  <si>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</si>
  <si>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</si>
  <si>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</si>
  <si>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</si>
  <si>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</si>
  <si>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</si>
  <si>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</si>
  <si>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</si>
  <si>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</si>
  <si>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</si>
  <si>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</si>
  <si>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</si>
  <si>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</si>
  <si>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</si>
  <si>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</si>
  <si>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</si>
  <si>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</si>
  <si>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</si>
  <si>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</si>
  <si>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</si>
  <si>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</si>
  <si>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</si>
  <si>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</si>
  <si>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</si>
  <si>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</si>
  <si>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</si>
  <si>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</si>
  <si>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</si>
  <si>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</si>
  <si>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</si>
  <si>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</si>
  <si>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</si>
  <si>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</si>
  <si>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</si>
  <si>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</si>
  <si>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</si>
  <si>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</si>
  <si>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</si>
  <si>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</si>
  <si>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</si>
  <si>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</si>
  <si>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</si>
  <si>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</si>
  <si>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</si>
  <si>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</si>
  <si>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</si>
  <si>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</si>
  <si>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</si>
  <si>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</si>
  <si>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</si>
  <si>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</si>
  <si>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</si>
  <si>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</si>
  <si>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</si>
  <si>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</si>
  <si>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</si>
  <si>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</si>
  <si>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</si>
  <si>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</si>
  <si>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</si>
  <si>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</si>
  <si>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</si>
  <si>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</si>
  <si>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</si>
  <si>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</si>
  <si>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</si>
  <si>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</si>
  <si>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</si>
  <si>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</si>
  <si>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</si>
  <si>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</si>
  <si>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</si>
  <si>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</si>
  <si>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</si>
  <si>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</si>
  <si>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</si>
  <si>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</si>
  <si>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</si>
  <si>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</si>
  <si>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</si>
  <si>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</si>
  <si>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</si>
  <si>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</si>
  <si>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</si>
  <si>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</si>
  <si>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</si>
  <si>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</si>
  <si>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</si>
  <si>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</si>
  <si>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</si>
  <si>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</si>
  <si>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</si>
  <si>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</si>
  <si>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</si>
  <si>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</si>
  <si>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</si>
  <si>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</si>
  <si>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</si>
  <si>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</si>
  <si>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</si>
  <si>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</si>
  <si>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</si>
  <si>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</si>
  <si>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</si>
  <si>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</si>
  <si>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</si>
  <si>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</si>
  <si>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</si>
  <si>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</si>
  <si>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</si>
  <si>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</si>
  <si>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</si>
  <si>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</si>
  <si>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</si>
  <si>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</si>
  <si>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</si>
  <si>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</si>
  <si>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</si>
  <si>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</si>
  <si>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</si>
  <si>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</si>
  <si>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</si>
  <si>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</si>
  <si>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</si>
  <si>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</si>
  <si>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</si>
  <si>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</si>
  <si>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</si>
  <si>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</si>
  <si>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</si>
  <si>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</si>
  <si>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</si>
  <si>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</si>
  <si>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</si>
  <si>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</si>
  <si>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</si>
  <si>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</si>
  <si>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</si>
  <si>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</si>
  <si>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</si>
  <si>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</si>
  <si>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</si>
  <si>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</si>
  <si>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</si>
  <si>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</si>
  <si>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</si>
  <si>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</si>
  <si>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</si>
  <si>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</si>
  <si>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</si>
  <si>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</si>
  <si>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</si>
  <si>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</si>
  <si>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</si>
  <si>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</si>
  <si>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</si>
  <si>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</si>
  <si>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</si>
  <si>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</si>
  <si>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</si>
  <si>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</si>
  <si>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</si>
  <si>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</si>
  <si>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</si>
  <si>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</si>
  <si>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</si>
  <si>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</si>
  <si>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</si>
  <si>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</si>
  <si>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</si>
  <si>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</si>
  <si>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</si>
  <si>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</si>
  <si>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</si>
  <si>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</si>
  <si>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</si>
  <si>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</si>
  <si>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</si>
  <si>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</si>
  <si>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</si>
  <si>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</si>
  <si>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</si>
  <si>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</si>
  <si>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</si>
  <si>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</si>
  <si>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</si>
  <si>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</si>
  <si>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</si>
  <si>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</si>
  <si>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</si>
  <si>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</si>
  <si>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</si>
  <si>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</si>
  <si>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</si>
  <si>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</si>
  <si>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</si>
  <si>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</si>
  <si>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</si>
  <si>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</si>
  <si>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</si>
  <si>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</si>
  <si>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</si>
  <si>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</si>
  <si>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</si>
  <si>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</si>
  <si>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</si>
  <si>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</si>
  <si>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</si>
  <si>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</si>
  <si>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</si>
  <si>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</si>
  <si>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</si>
  <si>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</si>
  <si>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</si>
  <si>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</si>
  <si>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</si>
  <si>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</si>
  <si>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</si>
  <si>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</si>
  <si>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</si>
  <si>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</si>
  <si>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</si>
  <si>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</si>
  <si>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</si>
  <si>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</si>
  <si>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</si>
  <si>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</si>
  <si>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</si>
  <si>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</si>
  <si>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</si>
  <si>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</si>
  <si>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</si>
  <si>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</si>
  <si>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</si>
  <si>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</si>
  <si>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</si>
  <si>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</si>
  <si>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</si>
  <si>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</si>
  <si>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</si>
  <si>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</si>
  <si>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</si>
  <si>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</si>
  <si>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</si>
  <si>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</si>
  <si>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</si>
  <si>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</si>
  <si>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</si>
  <si>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</si>
  <si>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</si>
  <si>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</si>
  <si>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</si>
  <si>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</si>
  <si>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</si>
  <si>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</si>
  <si>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</si>
  <si>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</si>
  <si>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</si>
  <si>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</si>
  <si>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</si>
  <si>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</si>
  <si>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</si>
  <si>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</si>
  <si>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</si>
  <si>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</si>
  <si>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</si>
  <si>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</si>
  <si>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</si>
  <si>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</si>
  <si>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</si>
  <si>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</si>
  <si>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</si>
  <si>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</si>
  <si>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</si>
  <si>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</si>
  <si>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</si>
  <si>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</si>
  <si>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</si>
  <si>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</si>
  <si>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</si>
  <si>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</si>
  <si>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</si>
  <si>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</si>
  <si>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</si>
  <si>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</si>
  <si>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</si>
  <si>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</si>
  <si>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</si>
  <si>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</si>
  <si>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</si>
  <si>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</si>
  <si>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</si>
  <si>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</si>
  <si>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</si>
  <si>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</si>
  <si>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</si>
  <si>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</si>
  <si>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</si>
  <si>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</si>
  <si>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</si>
  <si>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</si>
  <si>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</si>
  <si>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</si>
  <si>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</si>
  <si>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</si>
  <si>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</si>
  <si>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</si>
  <si>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</si>
  <si>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</si>
  <si>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</si>
  <si>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</si>
  <si>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</si>
  <si>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</si>
  <si>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</si>
  <si>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</si>
  <si>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</si>
  <si>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</si>
  <si>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</si>
  <si>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</si>
  <si>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</si>
  <si>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</si>
  <si>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</si>
  <si>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</si>
  <si>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</si>
  <si>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</si>
  <si>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</si>
  <si>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</si>
  <si>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</si>
  <si>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</si>
  <si>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</si>
  <si>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</si>
  <si>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</si>
  <si>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</si>
  <si>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</si>
  <si>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</si>
  <si>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</si>
  <si>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</si>
  <si>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</si>
  <si>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</si>
  <si>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</si>
  <si>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</si>
  <si>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</si>
  <si>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</si>
  <si>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</si>
  <si>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</si>
  <si>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</si>
  <si>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</si>
  <si>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</si>
  <si>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</si>
  <si>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</si>
  <si>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</si>
  <si>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</si>
  <si>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</si>
  <si>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</si>
  <si>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</si>
  <si>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</si>
  <si>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</si>
  <si>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</si>
  <si>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</si>
  <si>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</si>
  <si>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</si>
  <si>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</si>
  <si>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</si>
  <si>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</si>
  <si>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</si>
  <si>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</si>
  <si>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</si>
  <si>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</si>
  <si>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</si>
  <si>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</si>
  <si>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</si>
  <si>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</si>
  <si>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</si>
  <si>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</si>
  <si>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</si>
  <si>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</si>
  <si>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</si>
  <si>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</si>
  <si>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</si>
  <si>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</si>
  <si>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</si>
  <si>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</si>
  <si>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</si>
  <si>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</si>
  <si>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</si>
  <si>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</si>
  <si>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</si>
  <si>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</si>
  <si>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</si>
  <si>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</si>
  <si>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</si>
  <si>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</si>
  <si>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</si>
  <si>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</si>
  <si>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</si>
  <si>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</si>
  <si>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</si>
  <si>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</si>
  <si>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</si>
  <si>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</si>
  <si>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</si>
  <si>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</si>
  <si>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</si>
  <si>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</si>
  <si>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</si>
  <si>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</si>
  <si>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</si>
  <si>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</si>
  <si>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</si>
  <si>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</si>
  <si>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</si>
  <si>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</si>
  <si>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</si>
  <si>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</si>
  <si>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</si>
  <si>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</si>
  <si>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</si>
  <si>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</si>
  <si>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</si>
  <si>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</si>
  <si>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</si>
  <si>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</si>
  <si>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</si>
  <si>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</si>
  <si>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</si>
  <si>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</si>
  <si>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</si>
  <si>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</si>
  <si>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</si>
  <si>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</si>
  <si>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</si>
  <si>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</si>
  <si>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</si>
  <si>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</si>
  <si>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</si>
  <si>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</si>
  <si>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</si>
  <si>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</si>
  <si>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</si>
  <si>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</si>
  <si>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</si>
  <si>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</si>
  <si>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</si>
  <si>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</si>
  <si>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</si>
  <si>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</si>
  <si>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</si>
  <si>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</si>
  <si>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</si>
  <si>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</si>
  <si>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</si>
  <si>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</si>
  <si>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</si>
  <si>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</si>
  <si>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</si>
  <si>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</si>
  <si>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</si>
  <si>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</si>
  <si>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</si>
  <si>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</si>
  <si>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</si>
  <si>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</si>
  <si>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</si>
  <si>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</si>
  <si>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</si>
  <si>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</si>
  <si>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</si>
  <si>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</si>
  <si>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</si>
  <si>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</si>
  <si>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</si>
  <si>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</si>
  <si>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</si>
  <si>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</si>
  <si>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</si>
  <si>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</si>
  <si>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</si>
  <si>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</si>
  <si>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</si>
  <si>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</si>
  <si>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</si>
  <si>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</si>
  <si>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</si>
  <si>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</si>
  <si>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</si>
  <si>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</si>
  <si>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</si>
  <si>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</si>
  <si>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</si>
  <si>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</si>
  <si>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</si>
  <si>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</si>
  <si>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</si>
  <si>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</si>
  <si>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</si>
  <si>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</si>
  <si>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</si>
  <si>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</si>
  <si>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</si>
  <si>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</si>
  <si>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</si>
  <si>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</si>
  <si>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</si>
  <si>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</si>
  <si>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</si>
  <si>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</si>
  <si>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</si>
  <si>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</si>
  <si>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</si>
  <si>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</si>
  <si>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</si>
  <si>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</si>
  <si>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</si>
  <si>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</si>
  <si>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</si>
  <si>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</si>
  <si>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</si>
  <si>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</si>
  <si>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</si>
  <si>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</si>
  <si>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</si>
  <si>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</si>
  <si>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</si>
  <si>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</si>
  <si>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</si>
  <si>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</si>
  <si>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</si>
  <si>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</si>
  <si>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</si>
  <si>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</si>
  <si>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</si>
  <si>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</si>
  <si>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</si>
  <si>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</si>
  <si>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</si>
  <si>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</si>
  <si>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</si>
  <si>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</si>
  <si>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</si>
  <si>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</si>
  <si>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</si>
  <si>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</si>
  <si>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</si>
  <si>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</si>
  <si>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</si>
  <si>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</si>
  <si>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</si>
  <si>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</si>
  <si>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</si>
  <si>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</si>
  <si>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</si>
  <si>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</si>
  <si>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</si>
  <si>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</si>
  <si>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</si>
  <si>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</si>
  <si>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</si>
  <si>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</si>
  <si>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</si>
  <si>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</si>
  <si>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</si>
  <si>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</si>
  <si>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</si>
  <si>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</si>
  <si>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</si>
  <si>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</si>
  <si>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</si>
  <si>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</si>
  <si>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</si>
  <si>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</si>
  <si>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</si>
  <si>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</si>
  <si>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</si>
  <si>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</si>
  <si>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</si>
  <si>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</si>
  <si>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</si>
  <si>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</si>
  <si>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</si>
  <si>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</si>
  <si>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</si>
  <si>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</si>
  <si>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</si>
  <si>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</si>
  <si>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</si>
  <si>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</si>
  <si>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</si>
  <si>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</si>
  <si>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</si>
  <si>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</si>
  <si>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</si>
  <si>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</si>
  <si>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</si>
  <si>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</si>
  <si>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</si>
  <si>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</si>
  <si>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</si>
  <si>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</si>
  <si>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</si>
  <si>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</si>
  <si>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</si>
  <si>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</si>
  <si>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</si>
  <si>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</si>
  <si>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</si>
  <si>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</si>
  <si>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</si>
  <si>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</si>
  <si>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</si>
  <si>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</si>
  <si>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</si>
  <si>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</si>
  <si>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</si>
  <si>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</si>
  <si>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</si>
  <si>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</si>
  <si>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</si>
  <si>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</si>
  <si>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</si>
  <si>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</si>
  <si>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</si>
  <si>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</si>
  <si>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</si>
  <si>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</si>
  <si>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</si>
  <si>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</si>
  <si>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</si>
  <si>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</si>
  <si>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</si>
  <si>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</si>
  <si>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</si>
  <si>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</si>
  <si>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</si>
  <si>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</si>
  <si>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</si>
  <si>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</si>
  <si>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</si>
  <si>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</si>
  <si>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</si>
  <si>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</si>
  <si>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</si>
  <si>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</si>
  <si>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</si>
  <si>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</si>
  <si>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</si>
  <si>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</si>
  <si>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</si>
  <si>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</si>
  <si>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</si>
  <si>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</si>
  <si>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</si>
  <si>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</si>
  <si>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</si>
  <si>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</si>
  <si>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</si>
  <si>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</si>
  <si>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</si>
  <si>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</si>
  <si>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</si>
  <si>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</si>
  <si>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</si>
  <si>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</si>
  <si>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</si>
  <si>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</si>
  <si>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</si>
  <si>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</si>
  <si>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</si>
  <si>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</si>
  <si>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</si>
  <si>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</si>
  <si>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</si>
  <si>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</si>
  <si>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</si>
  <si>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</si>
  <si>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</si>
  <si>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</si>
  <si>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</si>
  <si>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</si>
  <si>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</si>
  <si>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</si>
  <si>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</si>
  <si>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</si>
  <si>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</si>
  <si>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</si>
  <si>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</si>
  <si>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</si>
  <si>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</si>
  <si>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</si>
  <si>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</si>
  <si>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</si>
  <si>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</si>
  <si>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</si>
  <si>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</si>
  <si>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</si>
  <si>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</si>
  <si>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</si>
  <si>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</si>
  <si>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</si>
  <si>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</si>
  <si>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</si>
  <si>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</si>
  <si>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</si>
  <si>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</si>
  <si>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</si>
  <si>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</si>
  <si>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</si>
  <si>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</si>
  <si>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</si>
  <si>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</si>
  <si>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</si>
  <si>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</si>
  <si>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</si>
  <si>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</si>
  <si>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</si>
  <si>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</si>
  <si>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</si>
  <si>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</si>
  <si>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</si>
  <si>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</si>
  <si>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</si>
  <si>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</si>
  <si>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</si>
  <si>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</si>
  <si>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</si>
  <si>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</si>
  <si>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</si>
  <si>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</si>
  <si>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</si>
  <si>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</si>
  <si>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</si>
  <si>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</si>
  <si>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</si>
  <si>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</si>
  <si>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</si>
  <si>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</si>
  <si>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</si>
  <si>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</si>
  <si>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</si>
  <si>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</si>
  <si>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</si>
  <si>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</si>
  <si>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</si>
  <si>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</si>
  <si>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</si>
  <si>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</si>
  <si>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</si>
  <si>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</si>
  <si>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</si>
  <si>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</si>
  <si>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</si>
  <si>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</si>
  <si>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</si>
  <si>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</si>
  <si>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</si>
  <si>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</si>
  <si>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</si>
  <si>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</si>
  <si>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</si>
  <si>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</si>
  <si>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</si>
  <si>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</si>
  <si>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</si>
  <si>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</si>
  <si>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</si>
  <si>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</si>
  <si>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</si>
  <si>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</si>
  <si>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</si>
  <si>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</si>
  <si>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</si>
  <si>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</si>
  <si>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</si>
  <si>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</si>
  <si>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</si>
  <si>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</si>
  <si>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</si>
  <si>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</si>
  <si>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</si>
  <si>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</si>
  <si>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</si>
  <si>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</si>
  <si>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</si>
  <si>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</si>
  <si>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</si>
  <si>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</si>
  <si>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</si>
  <si>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</si>
  <si>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</si>
  <si>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</si>
  <si>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</si>
  <si>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</si>
  <si>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</si>
  <si>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</si>
  <si>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</si>
  <si>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</si>
  <si>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</si>
  <si>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</si>
  <si>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</si>
  <si>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</si>
  <si>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</si>
  <si>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</si>
  <si>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</si>
  <si>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</si>
  <si>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</si>
  <si>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</si>
  <si>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</si>
  <si>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</si>
  <si>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</si>
  <si>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</si>
  <si>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</si>
  <si>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</si>
  <si>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</si>
  <si>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</si>
  <si>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</si>
  <si>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</si>
  <si>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</si>
  <si>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</si>
  <si>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</si>
  <si>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</si>
  <si>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</si>
  <si>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</si>
  <si>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</si>
  <si>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</si>
  <si>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</si>
  <si>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</si>
  <si>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</si>
  <si>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</si>
  <si>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</si>
  <si>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</si>
  <si>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</si>
  <si>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</si>
  <si>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</si>
  <si>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</si>
  <si>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</si>
  <si>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</si>
  <si>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</si>
  <si>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</si>
  <si>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</si>
  <si>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</si>
  <si>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</si>
  <si>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</si>
  <si>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</si>
  <si>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</si>
  <si>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</si>
  <si>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</si>
  <si>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</si>
  <si>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</si>
  <si>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</si>
  <si>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</si>
  <si>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</si>
  <si>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</si>
  <si>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</si>
  <si>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</si>
  <si>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</si>
  <si>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</si>
  <si>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</si>
  <si>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</si>
  <si>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</si>
  <si>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</si>
  <si>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</si>
  <si>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</si>
  <si>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</si>
  <si>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</si>
  <si>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</si>
  <si>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</si>
  <si>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</si>
  <si>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</si>
  <si>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</si>
  <si>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</si>
  <si>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</si>
  <si>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</si>
  <si>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</si>
  <si>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</si>
  <si>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</si>
  <si>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</si>
  <si>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</si>
  <si>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</si>
  <si>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</si>
  <si>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</si>
  <si>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</si>
  <si>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</si>
  <si>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</si>
  <si>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</si>
  <si>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</si>
  <si>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</si>
  <si>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</si>
  <si>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</si>
  <si>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</si>
  <si>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</si>
  <si>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</si>
  <si>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</si>
  <si>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</si>
  <si>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</si>
  <si>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</si>
  <si>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</si>
  <si>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</si>
  <si>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</si>
  <si>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</si>
  <si>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</si>
  <si>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</si>
  <si>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</si>
  <si>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</si>
  <si>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</si>
  <si>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</si>
  <si>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</si>
  <si>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</si>
  <si>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</si>
  <si>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</si>
  <si>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</si>
  <si>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</si>
  <si>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</si>
  <si>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</si>
  <si>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</si>
  <si>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</si>
  <si>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</si>
  <si>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</si>
  <si>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</si>
  <si>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</si>
  <si>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</si>
  <si>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</si>
  <si>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</si>
  <si>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</si>
  <si>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</si>
  <si>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</si>
  <si>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</si>
  <si>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</si>
  <si>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</si>
  <si>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</si>
  <si>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</si>
  <si>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</si>
  <si>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</si>
  <si>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</si>
  <si>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</si>
  <si>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</si>
  <si>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</si>
  <si>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</si>
  <si>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</si>
  <si>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</si>
  <si>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</si>
  <si>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</si>
  <si>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</si>
  <si>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</si>
  <si>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</si>
  <si>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</si>
  <si>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</si>
  <si>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</si>
  <si>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</si>
  <si>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</si>
  <si>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</si>
  <si>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</si>
  <si>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</si>
  <si>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</si>
  <si>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</si>
  <si>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</si>
  <si>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</si>
  <si>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</si>
  <si>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</si>
  <si>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</si>
  <si>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</si>
  <si>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</si>
  <si>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</si>
  <si>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</si>
  <si>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</si>
  <si>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</si>
  <si>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</si>
  <si>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</si>
  <si>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</si>
  <si>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</si>
  <si>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</si>
  <si>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</si>
  <si>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</si>
  <si>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</si>
  <si>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</si>
  <si>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</si>
  <si>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</si>
  <si>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</si>
  <si>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</si>
  <si>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</si>
  <si>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</si>
  <si>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</si>
  <si>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</si>
  <si>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</si>
  <si>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</si>
  <si>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</si>
  <si>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</si>
  <si>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</si>
  <si>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</si>
  <si>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</si>
  <si>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</si>
  <si>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</si>
  <si>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</si>
  <si>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</si>
  <si>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</si>
  <si>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</si>
  <si>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</si>
  <si>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</si>
  <si>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</si>
  <si>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</si>
  <si>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</si>
  <si>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</si>
  <si>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</si>
  <si>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</si>
  <si>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</si>
  <si>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</si>
  <si>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</si>
  <si>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</si>
  <si>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</si>
  <si>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</si>
  <si>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</si>
  <si>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</si>
  <si>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</si>
  <si>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</si>
  <si>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</si>
  <si>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</si>
  <si>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</si>
  <si>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</si>
  <si>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</si>
  <si>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</si>
  <si>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</si>
  <si>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</si>
  <si>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</si>
  <si>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</si>
  <si>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</si>
  <si>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</si>
  <si>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</si>
  <si>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</si>
  <si>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</si>
  <si>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</si>
  <si>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</si>
  <si>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</si>
  <si>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</si>
  <si>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</si>
  <si>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</si>
  <si>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</si>
  <si>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</si>
  <si>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</si>
  <si>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</si>
  <si>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</si>
  <si>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</si>
  <si>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</si>
  <si>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</si>
  <si>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</si>
  <si>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</si>
  <si>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</si>
  <si>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</si>
  <si>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</si>
  <si>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</si>
  <si>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</si>
  <si>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</si>
  <si>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</si>
  <si>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</si>
  <si>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</si>
  <si>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</si>
  <si>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</si>
  <si>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</si>
  <si>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</si>
  <si>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</si>
  <si>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</si>
  <si>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</si>
  <si>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</si>
  <si>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</si>
  <si>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</si>
  <si>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</si>
  <si>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</si>
  <si>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</si>
  <si>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</si>
  <si>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</si>
  <si>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</si>
  <si>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</si>
  <si>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</si>
  <si>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</si>
  <si>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</si>
  <si>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</si>
  <si>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</si>
  <si>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</si>
  <si>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</si>
  <si>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</si>
  <si>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</si>
  <si>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</si>
  <si>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</si>
  <si>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</si>
  <si>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</si>
  <si>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</si>
  <si>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</si>
  <si>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</si>
  <si>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</si>
  <si>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</si>
  <si>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</si>
  <si>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</si>
  <si>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</si>
  <si>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</si>
  <si>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</si>
  <si>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</si>
  <si>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</si>
  <si>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</si>
  <si>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</si>
  <si>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</si>
  <si>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</si>
  <si>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</si>
  <si>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</si>
  <si>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</si>
  <si>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</si>
  <si>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</si>
  <si>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</si>
  <si>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</si>
  <si>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</si>
  <si>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</si>
  <si>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</si>
  <si>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</si>
  <si>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</si>
  <si>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</si>
  <si>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</si>
  <si>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</si>
  <si>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</si>
  <si>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</si>
  <si>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</si>
  <si>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</si>
  <si>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</si>
  <si>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</si>
  <si>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</si>
  <si>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</si>
  <si>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</si>
  <si>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</si>
  <si>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</si>
  <si>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</si>
  <si>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</si>
  <si>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</si>
  <si>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</si>
  <si>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</si>
  <si>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</si>
  <si>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</si>
  <si>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</si>
  <si>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</si>
  <si>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</si>
  <si>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</si>
  <si>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</si>
  <si>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</si>
  <si>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</si>
  <si>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</si>
  <si>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</si>
  <si>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</si>
  <si>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</si>
  <si>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</si>
  <si>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</si>
  <si>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</si>
  <si>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</si>
  <si>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</si>
  <si>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</si>
  <si>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</si>
  <si>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</si>
  <si>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</si>
  <si>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</si>
  <si>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</si>
  <si>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</si>
  <si>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</si>
  <si>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</si>
  <si>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</si>
  <si>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</si>
  <si>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</si>
  <si>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</si>
  <si>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</si>
  <si>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</si>
  <si>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</si>
  <si>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</si>
  <si>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</si>
  <si>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</si>
  <si>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</si>
  <si>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</si>
  <si>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</si>
  <si>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</si>
  <si>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</si>
  <si>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</si>
  <si>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</si>
  <si>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</si>
  <si>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</si>
  <si>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</si>
  <si>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</si>
  <si>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</si>
  <si>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</si>
  <si>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</si>
  <si>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</si>
  <si>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</si>
  <si>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</si>
  <si>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</si>
  <si>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</si>
  <si>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</si>
  <si>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</si>
  <si>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</si>
  <si>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</si>
  <si>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</si>
  <si>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</si>
  <si>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</si>
  <si>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</si>
  <si>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</si>
  <si>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</si>
  <si>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</si>
  <si>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</si>
  <si>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</si>
  <si>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</si>
  <si>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</si>
  <si>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</si>
  <si>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</si>
  <si>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</si>
  <si>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</si>
  <si>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</si>
  <si>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</si>
  <si>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</si>
  <si>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</si>
  <si>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</si>
  <si>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</si>
  <si>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</si>
  <si>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</si>
  <si>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</si>
  <si>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</si>
  <si>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</si>
  <si>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</si>
  <si>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</si>
  <si>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</si>
  <si>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</si>
  <si>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</si>
  <si>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</si>
  <si>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</si>
  <si>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</si>
  <si>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</si>
  <si>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</si>
  <si>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</si>
  <si>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</si>
  <si>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</si>
  <si>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</si>
  <si>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</si>
  <si>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</si>
  <si>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</si>
  <si>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</si>
  <si>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</si>
  <si>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</si>
  <si>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</si>
  <si>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</si>
  <si>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</si>
  <si>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</si>
  <si>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</si>
  <si>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</si>
  <si>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</si>
  <si>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</si>
  <si>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</si>
  <si>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</si>
  <si>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</si>
  <si>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</si>
  <si>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</si>
  <si>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</si>
  <si>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</si>
  <si>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</si>
  <si>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</si>
  <si>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</si>
  <si>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</si>
  <si>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</si>
  <si>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</si>
  <si>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</si>
  <si>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</si>
  <si>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</si>
  <si>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</si>
  <si>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</si>
  <si>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</si>
  <si>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</si>
  <si>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</si>
  <si>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</si>
  <si>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</si>
  <si>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</si>
  <si>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</si>
  <si>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</si>
  <si>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</si>
  <si>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</si>
  <si>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</si>
  <si>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</si>
  <si>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</si>
  <si>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</si>
  <si>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</si>
  <si>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</si>
  <si>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</si>
  <si>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</si>
  <si>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</si>
  <si>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</si>
  <si>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</si>
  <si>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</si>
  <si>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</si>
  <si>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</si>
  <si>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</si>
  <si>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</si>
  <si>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</si>
  <si>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</si>
  <si>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</si>
  <si>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</si>
  <si>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</si>
  <si>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</si>
  <si>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</si>
  <si>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</si>
  <si>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</si>
  <si>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</si>
  <si>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</si>
  <si>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</si>
  <si>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</si>
  <si>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</si>
  <si>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</si>
  <si>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</si>
  <si>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</si>
  <si>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</si>
  <si>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</si>
  <si>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</si>
  <si>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</si>
  <si>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</si>
  <si>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</si>
  <si>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</si>
  <si>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</si>
  <si>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</si>
  <si>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</si>
  <si>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</si>
  <si>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</si>
  <si>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</si>
  <si>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</si>
  <si>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</si>
  <si>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</si>
  <si>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</si>
  <si>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</si>
  <si>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</si>
  <si>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</si>
  <si>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</si>
  <si>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</si>
  <si>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</si>
  <si>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</si>
  <si>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</si>
  <si>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</si>
  <si>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</si>
  <si>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</si>
  <si>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</si>
  <si>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</si>
  <si>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</si>
  <si>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</si>
  <si>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</si>
  <si>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</si>
  <si>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</si>
  <si>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</si>
  <si>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</si>
  <si>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</si>
  <si>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</si>
  <si>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</si>
  <si>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</si>
  <si>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</si>
  <si>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</si>
  <si>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</si>
  <si>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</si>
  <si>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</si>
  <si>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</si>
  <si>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</si>
  <si>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</si>
  <si>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</si>
  <si>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</si>
  <si>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</si>
  <si>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</si>
  <si>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</si>
  <si>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</si>
  <si>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</si>
  <si>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</si>
  <si>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</si>
  <si>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</si>
  <si>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</si>
  <si>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</si>
  <si>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</si>
  <si>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</si>
  <si>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</si>
  <si>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</si>
  <si>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</si>
  <si>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</si>
  <si>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</si>
  <si>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</si>
  <si>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</si>
  <si>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</si>
  <si>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</si>
  <si>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</si>
  <si>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</si>
  <si>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</si>
  <si>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</si>
  <si>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</si>
  <si>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</si>
  <si>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</si>
  <si>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</si>
  <si>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</si>
  <si>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</si>
  <si>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</si>
  <si>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</si>
  <si>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</si>
  <si>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</si>
  <si>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</si>
  <si>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</si>
  <si>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</si>
  <si>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</si>
  <si>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</si>
  <si>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</si>
  <si>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</si>
  <si>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</si>
  <si>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</si>
  <si>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</si>
  <si>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</si>
  <si>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</si>
  <si>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</si>
  <si>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</si>
  <si>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</si>
  <si>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</si>
  <si>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</si>
  <si>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</si>
  <si>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</si>
  <si>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</si>
  <si>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</si>
  <si>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</si>
  <si>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</si>
  <si>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</si>
  <si>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</si>
  <si>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</si>
  <si>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</si>
  <si>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</si>
  <si>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</si>
  <si>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</si>
  <si>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</si>
  <si>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</si>
  <si>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</si>
  <si>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</si>
  <si>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</si>
  <si>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</si>
  <si>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</si>
  <si>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</si>
  <si>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</si>
  <si>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</si>
  <si>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</si>
  <si>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</si>
  <si>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</si>
  <si>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</si>
  <si>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</si>
  <si>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</si>
  <si>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</si>
  <si>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</si>
  <si>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</si>
  <si>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</si>
  <si>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</si>
  <si>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</si>
  <si>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</si>
  <si>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</si>
  <si>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</si>
  <si>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</si>
  <si>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</si>
  <si>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</si>
  <si>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</si>
  <si>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</si>
  <si>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</si>
  <si>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</si>
  <si>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</si>
  <si>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</si>
  <si>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</si>
  <si>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</si>
  <si>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</si>
  <si>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</si>
  <si>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</si>
  <si>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</si>
  <si>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</si>
  <si>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</si>
  <si>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</si>
  <si>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</si>
  <si>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</si>
  <si>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</si>
  <si>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</si>
  <si>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</si>
  <si>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</si>
  <si>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</si>
  <si>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</si>
  <si>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</si>
  <si>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</si>
  <si>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</si>
  <si>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</si>
  <si>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</si>
  <si>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</si>
  <si>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</si>
  <si>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</si>
  <si>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</si>
  <si>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</si>
  <si>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</si>
  <si>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</si>
  <si>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</si>
  <si>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</si>
  <si>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</si>
  <si>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</si>
  <si>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</si>
  <si>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</si>
  <si>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</si>
  <si>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</si>
  <si>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</si>
  <si>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</si>
  <si>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</si>
  <si>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</si>
  <si>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</si>
  <si>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</si>
  <si>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</si>
  <si>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</si>
  <si>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</si>
  <si>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</si>
  <si>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</si>
  <si>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</si>
  <si>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</si>
  <si>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</si>
  <si>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</si>
  <si>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</si>
  <si>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</si>
  <si>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</si>
  <si>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</si>
  <si>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</si>
  <si>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</si>
  <si>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</si>
  <si>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</si>
  <si>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</si>
  <si>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</si>
  <si>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</si>
  <si>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</si>
  <si>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</si>
  <si>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</si>
  <si>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</si>
  <si>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</si>
  <si>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</si>
  <si>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</si>
  <si>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</si>
  <si>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</si>
  <si>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</si>
  <si>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</si>
  <si>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</si>
  <si>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</si>
  <si>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</si>
  <si>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</si>
  <si>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</si>
  <si>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</si>
  <si>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</si>
  <si>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</si>
  <si>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</si>
  <si>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</si>
  <si>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</si>
  <si>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</si>
  <si>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</si>
  <si>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</si>
  <si>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</si>
  <si>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</si>
  <si>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</si>
  <si>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</si>
  <si>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</si>
  <si>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</si>
  <si>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</si>
  <si>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</si>
  <si>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</si>
  <si>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</si>
  <si>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</si>
  <si>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</si>
  <si>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</si>
  <si>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</si>
  <si>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</si>
  <si>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</si>
  <si>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</si>
  <si>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</si>
  <si>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</si>
  <si>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</si>
  <si>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</si>
  <si>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</si>
  <si>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</si>
  <si>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</si>
  <si>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</si>
  <si>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</si>
  <si>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</si>
  <si>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</si>
  <si>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</si>
  <si>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</si>
  <si>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</si>
  <si>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</si>
  <si>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</si>
  <si>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</si>
  <si>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</si>
  <si>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</si>
  <si>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</si>
  <si>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</si>
  <si>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</si>
  <si>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</si>
  <si>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</si>
  <si>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</si>
  <si>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</si>
  <si>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</si>
  <si>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</si>
  <si>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</si>
  <si>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</si>
  <si>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</si>
  <si>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</si>
  <si>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</si>
  <si>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</si>
  <si>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</si>
  <si>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</si>
  <si>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</si>
  <si>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</si>
  <si>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</si>
  <si>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</si>
  <si>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</si>
  <si>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</si>
  <si>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</si>
  <si>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</si>
  <si>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</si>
  <si>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</si>
  <si>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</si>
  <si>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</si>
  <si>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</si>
  <si>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</si>
  <si>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</si>
  <si>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</si>
  <si>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</si>
  <si>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</si>
  <si>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</si>
  <si>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</si>
  <si>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</si>
  <si>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</si>
  <si>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</si>
  <si>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</si>
  <si>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</si>
  <si>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</si>
  <si>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</si>
  <si>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</si>
  <si>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</si>
  <si>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</si>
  <si>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</si>
  <si>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</si>
  <si>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</si>
  <si>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</si>
  <si>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</si>
  <si>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</si>
  <si>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</si>
  <si>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</si>
  <si>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</si>
  <si>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</si>
  <si>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</si>
  <si>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</si>
  <si>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</si>
  <si>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</si>
  <si>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</si>
  <si>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</si>
  <si>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</si>
  <si>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</si>
  <si>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</si>
  <si>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</si>
  <si>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</si>
  <si>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</si>
  <si>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</si>
  <si>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</si>
  <si>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</si>
  <si>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</si>
  <si>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</si>
  <si>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</si>
  <si>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</si>
  <si>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</si>
  <si>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</si>
  <si>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</si>
  <si>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</si>
  <si>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</si>
  <si>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</si>
  <si>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</si>
  <si>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</si>
  <si>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</si>
  <si>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</si>
  <si>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</si>
  <si>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</si>
  <si>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</si>
  <si>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</si>
  <si>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</si>
  <si>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</si>
  <si>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</si>
  <si>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</si>
  <si>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</si>
  <si>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</si>
  <si>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</si>
  <si>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</si>
  <si>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</si>
  <si>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</si>
  <si>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</si>
  <si>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</si>
  <si>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</si>
  <si>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</si>
  <si>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</si>
  <si>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</si>
  <si>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</si>
  <si>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</si>
  <si>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</si>
  <si>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</si>
  <si>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</si>
  <si>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</si>
  <si>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</si>
  <si>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</si>
  <si>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</si>
  <si>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</si>
  <si>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</si>
  <si>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</si>
  <si>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</si>
  <si>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</si>
  <si>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</si>
  <si>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</si>
  <si>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</si>
  <si>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</si>
  <si>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</si>
  <si>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</si>
  <si>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</si>
  <si>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</si>
  <si>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</si>
  <si>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</si>
  <si>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</si>
  <si>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</si>
  <si>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</si>
  <si>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</si>
  <si>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</si>
  <si>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</si>
  <si>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</si>
  <si>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</si>
  <si>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</si>
  <si>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</si>
  <si>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</si>
  <si>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</si>
  <si>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</si>
  <si>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</si>
  <si>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</si>
  <si>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</si>
  <si>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</si>
  <si>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</si>
  <si>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</si>
  <si>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</si>
  <si>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</si>
  <si>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</si>
  <si>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</si>
  <si>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</si>
  <si>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</si>
  <si>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</si>
  <si>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</si>
  <si>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</si>
  <si>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</si>
  <si>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</si>
  <si>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</si>
  <si>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</si>
  <si>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</si>
  <si>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</si>
  <si>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</si>
  <si>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</si>
  <si>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</si>
  <si>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</si>
  <si>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</si>
  <si>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</si>
  <si>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</si>
  <si>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</si>
  <si>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</si>
  <si>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</si>
  <si>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</si>
  <si>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</si>
  <si>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</si>
  <si>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</si>
  <si>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</si>
  <si>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</si>
  <si>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</si>
  <si>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</si>
  <si>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</si>
  <si>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</si>
  <si>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</si>
  <si>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</si>
  <si>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</si>
  <si>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</si>
  <si>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</si>
  <si>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</si>
  <si>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</si>
  <si>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</si>
  <si>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</si>
  <si>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</si>
  <si>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</si>
  <si>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</si>
  <si>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</si>
  <si>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</si>
  <si>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</si>
  <si>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</si>
  <si>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</si>
  <si>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</si>
  <si>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</si>
  <si>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</si>
  <si>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</si>
  <si>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</si>
  <si>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</si>
  <si>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</si>
  <si>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</si>
  <si>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</si>
  <si>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</si>
  <si>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</si>
  <si>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</si>
  <si>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</si>
  <si>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</si>
  <si>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</si>
  <si>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</si>
  <si>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</si>
  <si>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</si>
  <si>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</si>
  <si>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</si>
  <si>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</si>
  <si>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</si>
  <si>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</si>
  <si>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</si>
  <si>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</si>
  <si>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</si>
  <si>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</si>
  <si>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</si>
  <si>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</si>
  <si>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</si>
  <si>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</si>
  <si>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</si>
  <si>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</si>
  <si>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</si>
  <si>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</si>
  <si>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</si>
  <si>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</si>
  <si>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</si>
  <si>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</si>
  <si>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</si>
  <si>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</si>
  <si>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</si>
  <si>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</si>
  <si>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</si>
  <si>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</si>
  <si>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</si>
  <si>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</si>
  <si>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</si>
  <si>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</si>
  <si>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</si>
  <si>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</si>
  <si>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</si>
  <si>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</si>
  <si>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</si>
  <si>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</si>
  <si>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</si>
  <si>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</si>
  <si>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</si>
  <si>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</si>
  <si>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</si>
  <si>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</si>
  <si>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</si>
  <si>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</si>
  <si>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</si>
  <si>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</si>
  <si>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</si>
  <si>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</si>
  <si>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</si>
  <si>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</si>
  <si>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</si>
  <si>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</si>
  <si>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</si>
  <si>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</si>
  <si>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</si>
  <si>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</si>
  <si>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</si>
  <si>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</si>
  <si>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</si>
  <si>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</si>
  <si>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</si>
  <si>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</si>
  <si>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</si>
  <si>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</si>
  <si>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</si>
  <si>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</si>
  <si>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</si>
  <si>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</si>
  <si>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</si>
  <si>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</si>
  <si>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</si>
  <si>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</si>
  <si>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</si>
  <si>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</si>
  <si>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</si>
  <si>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</si>
  <si>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</si>
  <si>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</si>
  <si>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</si>
  <si>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</si>
  <si>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</si>
  <si>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</si>
  <si>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</si>
  <si>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</si>
  <si>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</si>
  <si>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</si>
  <si>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</si>
  <si>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</si>
  <si>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</si>
  <si>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</si>
  <si>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</si>
  <si>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</si>
  <si>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</si>
  <si>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</si>
  <si>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</si>
  <si>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</si>
  <si>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</si>
  <si>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</si>
  <si>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</si>
  <si>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</si>
  <si>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</si>
  <si>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</si>
  <si>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</si>
  <si>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</si>
  <si>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</si>
  <si>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</si>
  <si>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</si>
  <si>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</si>
  <si>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</si>
  <si>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</si>
  <si>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</si>
  <si>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</si>
  <si>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</si>
  <si>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</si>
  <si>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</si>
  <si>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</si>
  <si>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</si>
  <si>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</si>
  <si>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</si>
  <si>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</si>
  <si>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</si>
  <si>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</si>
  <si>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</si>
  <si>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</si>
  <si>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</si>
  <si>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</si>
  <si>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</si>
  <si>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</si>
  <si>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</si>
  <si>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</si>
  <si>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</si>
  <si>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</si>
  <si>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</si>
  <si>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</si>
  <si>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</si>
  <si>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</si>
  <si>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</si>
  <si>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</si>
  <si>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</si>
  <si>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</si>
  <si>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</si>
  <si>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</si>
  <si>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</si>
  <si>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</si>
  <si>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</si>
  <si>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</si>
  <si>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</si>
  <si>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</si>
  <si>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</si>
  <si>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</si>
  <si>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</si>
  <si>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</si>
  <si>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</si>
  <si>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</si>
  <si>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</si>
  <si>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</si>
  <si>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</si>
  <si>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</si>
  <si>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</si>
  <si>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</si>
  <si>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</si>
  <si>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</si>
  <si>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</si>
  <si>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</si>
  <si>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</si>
  <si>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</si>
  <si>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</si>
  <si>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</si>
  <si>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</si>
  <si>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</si>
  <si>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</si>
  <si>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</si>
  <si>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</si>
  <si>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</si>
  <si>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</si>
  <si>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</si>
  <si>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</si>
  <si>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</si>
  <si>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</si>
  <si>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</si>
  <si>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</si>
  <si>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</si>
  <si>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</si>
  <si>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</si>
  <si>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</si>
  <si>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</si>
  <si>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</si>
  <si>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</si>
  <si>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</si>
  <si>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</si>
  <si>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</si>
  <si>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</si>
  <si>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</si>
  <si>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</si>
  <si>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</si>
  <si>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</si>
  <si>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</si>
  <si>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</si>
  <si>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</si>
  <si>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</si>
  <si>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</si>
  <si>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</si>
  <si>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</si>
  <si>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</si>
  <si>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</si>
  <si>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</si>
  <si>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</si>
  <si>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</si>
  <si>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</si>
  <si>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</si>
  <si>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</si>
  <si>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</si>
  <si>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</si>
  <si>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</si>
  <si>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</si>
  <si>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</si>
  <si>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</si>
  <si>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</si>
  <si>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</si>
  <si>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</si>
  <si>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</si>
  <si>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</si>
  <si>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</si>
  <si>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</si>
  <si>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</si>
  <si>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</si>
  <si>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</si>
  <si>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</si>
  <si>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</si>
  <si>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</si>
  <si>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</si>
  <si>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</si>
  <si>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</si>
  <si>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</si>
  <si>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</si>
  <si>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</si>
  <si>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</si>
  <si>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</si>
  <si>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</si>
  <si>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</si>
  <si>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</si>
  <si>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</si>
  <si>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</si>
  <si>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</si>
  <si>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</si>
  <si>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</si>
  <si>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</si>
  <si>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</si>
  <si>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</si>
  <si>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</si>
  <si>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</si>
  <si>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</si>
  <si>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</si>
  <si>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</si>
  <si>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</si>
  <si>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</si>
  <si>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</si>
  <si>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</si>
  <si>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</si>
  <si>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</si>
  <si>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</si>
  <si>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</si>
  <si>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</si>
  <si>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</si>
  <si>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</si>
  <si>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</si>
  <si>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</si>
  <si>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</si>
  <si>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</si>
  <si>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</si>
  <si>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</si>
  <si>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</si>
  <si>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</si>
  <si>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</si>
  <si>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</si>
  <si>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</si>
  <si>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</si>
  <si>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</si>
  <si>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</si>
  <si>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</si>
  <si>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</si>
  <si>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</si>
  <si>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</si>
  <si>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</si>
  <si>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</si>
  <si>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</si>
  <si>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</si>
  <si>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</si>
  <si>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</si>
  <si>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</si>
  <si>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</si>
  <si>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</si>
  <si>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</si>
  <si>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</si>
  <si>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</si>
  <si>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</si>
  <si>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</si>
  <si>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</si>
  <si>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</si>
  <si>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</si>
  <si>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</si>
  <si>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</si>
  <si>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</si>
  <si>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</si>
  <si>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</si>
  <si>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</si>
  <si>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</si>
  <si>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</si>
  <si>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</si>
  <si>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</si>
  <si>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</si>
  <si>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</si>
  <si>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</si>
  <si>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</si>
  <si>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</si>
  <si>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</si>
  <si>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</si>
  <si>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</si>
  <si>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</si>
  <si>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</si>
  <si>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</si>
  <si>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</si>
  <si>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</si>
  <si>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</si>
  <si>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</si>
  <si>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</si>
  <si>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</si>
  <si>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</si>
  <si>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</si>
  <si>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</si>
  <si>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</si>
  <si>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</si>
  <si>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</si>
  <si>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</si>
  <si>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</si>
  <si>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</si>
  <si>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</si>
  <si>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</si>
  <si>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</si>
  <si>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</si>
  <si>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</si>
  <si>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</si>
  <si>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</si>
  <si>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</si>
  <si>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</si>
  <si>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</si>
  <si>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</si>
  <si>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</si>
  <si>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</si>
  <si>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</si>
  <si>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</si>
  <si>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</si>
  <si>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</si>
  <si>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</si>
  <si>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</si>
  <si>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</si>
  <si>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</si>
  <si>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</si>
  <si>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</si>
  <si>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</si>
  <si>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</si>
  <si>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</si>
  <si>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</si>
  <si>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</si>
  <si>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</si>
  <si>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</si>
  <si>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</si>
  <si>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</si>
  <si>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</si>
  <si>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</si>
  <si>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</si>
  <si>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</si>
  <si>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</si>
  <si>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</si>
  <si>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</si>
  <si>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</si>
  <si>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</si>
  <si>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</si>
  <si>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</si>
  <si>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</si>
  <si>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</si>
  <si>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</si>
  <si>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</si>
  <si>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</si>
  <si>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</si>
  <si>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</si>
  <si>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</si>
  <si>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</si>
  <si>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</si>
  <si>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</si>
  <si>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</si>
  <si>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</si>
  <si>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</si>
  <si>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</si>
  <si>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</si>
  <si>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</si>
  <si>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</si>
  <si>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</si>
  <si>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</si>
  <si>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</si>
  <si>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</si>
  <si>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</si>
  <si>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</si>
  <si>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</si>
  <si>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</si>
  <si>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</si>
  <si>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</si>
  <si>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</si>
  <si>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</si>
  <si>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</si>
  <si>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</si>
  <si>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</si>
  <si>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</si>
  <si>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</si>
  <si>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</si>
  <si>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</si>
  <si>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</si>
  <si>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</si>
  <si>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</si>
  <si>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</si>
  <si>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</si>
  <si>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</si>
  <si>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</si>
  <si>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</si>
  <si>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</si>
  <si>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</si>
  <si>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</si>
  <si>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</si>
  <si>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</si>
  <si>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</si>
  <si>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</si>
  <si>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</si>
  <si>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</si>
  <si>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</si>
  <si>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</si>
  <si>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</si>
  <si>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</si>
  <si>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</si>
  <si>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</si>
  <si>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</si>
  <si>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</si>
  <si>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</si>
  <si>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</si>
  <si>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</si>
  <si>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</si>
  <si>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</si>
  <si>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</si>
  <si>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</si>
  <si>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</si>
  <si>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</si>
  <si>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</si>
  <si>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</si>
  <si>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</si>
  <si>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</si>
  <si>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</si>
  <si>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</si>
  <si>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</si>
  <si>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</si>
  <si>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</si>
  <si>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</si>
  <si>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</si>
  <si>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</si>
  <si>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</si>
  <si>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</si>
  <si>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</si>
  <si>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</si>
  <si>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</si>
  <si>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</si>
  <si>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</si>
  <si>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</si>
  <si>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</si>
  <si>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</si>
  <si>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</si>
  <si>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</si>
  <si>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</si>
  <si>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</si>
  <si>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</si>
  <si>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</si>
  <si>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</si>
  <si>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</si>
  <si>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</si>
  <si>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</si>
  <si>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</si>
  <si>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</si>
  <si>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</si>
  <si>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</si>
  <si>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</si>
  <si>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</si>
  <si>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</si>
  <si>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</si>
  <si>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</si>
  <si>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</si>
  <si>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</si>
  <si>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</si>
  <si>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</si>
  <si>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</si>
  <si>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</si>
  <si>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</si>
  <si>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</si>
  <si>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</si>
  <si>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</si>
  <si>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</si>
  <si>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</si>
  <si>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</si>
  <si>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</si>
  <si>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</si>
  <si>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</si>
  <si>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</si>
  <si>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</si>
  <si>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</si>
  <si>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</si>
  <si>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</si>
  <si>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</si>
  <si>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</si>
  <si>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</si>
  <si>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</si>
  <si>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</si>
  <si>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</si>
  <si>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</si>
  <si>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</si>
  <si>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</si>
  <si>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</si>
  <si>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</si>
  <si>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</si>
  <si>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</si>
  <si>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</si>
  <si>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</si>
  <si>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</si>
  <si>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</si>
  <si>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</si>
  <si>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</si>
  <si>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</si>
  <si>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</si>
  <si>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</si>
  <si>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</si>
  <si>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</si>
  <si>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</si>
  <si>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</si>
  <si>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</si>
  <si>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</si>
  <si>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</si>
  <si>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</si>
  <si>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</si>
  <si>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</si>
  <si>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</si>
  <si>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</si>
  <si>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</si>
  <si>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</si>
  <si>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</si>
  <si>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</si>
  <si>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</si>
  <si>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</si>
  <si>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</si>
  <si>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</si>
  <si>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</si>
  <si>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</si>
  <si>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</si>
  <si>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</si>
  <si>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</si>
  <si>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</si>
  <si>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</si>
  <si>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</si>
  <si>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</si>
  <si>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</si>
  <si>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</si>
  <si>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</si>
  <si>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</si>
  <si>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</si>
  <si>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</si>
  <si>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</si>
  <si>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</si>
  <si>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</si>
  <si>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</si>
  <si>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</si>
  <si>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</si>
  <si>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</si>
  <si>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</si>
  <si>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</si>
  <si>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</si>
  <si>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</si>
  <si>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</si>
  <si>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</si>
  <si>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</si>
  <si>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</si>
  <si>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</si>
  <si>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</si>
  <si>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</si>
  <si>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</si>
  <si>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</si>
  <si>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</si>
  <si>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</si>
  <si>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</si>
  <si>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</si>
  <si>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</si>
  <si>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</si>
  <si>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</si>
  <si>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</si>
  <si>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</si>
  <si>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</si>
  <si>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</si>
  <si>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</si>
  <si>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</si>
  <si>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</si>
  <si>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</si>
  <si>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</si>
  <si>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</si>
  <si>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</si>
  <si>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</si>
  <si>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</si>
  <si>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</si>
  <si>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</si>
  <si>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</si>
  <si>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</si>
  <si>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</si>
  <si>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</si>
  <si>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</si>
  <si>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</si>
  <si>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</si>
  <si>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</si>
  <si>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</si>
  <si>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</si>
  <si>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</si>
  <si>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</si>
  <si>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</si>
  <si>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</si>
  <si>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</si>
  <si>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</si>
  <si>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</si>
  <si>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</si>
  <si>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</si>
  <si>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</si>
  <si>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</si>
  <si>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</si>
  <si>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</si>
  <si>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</si>
  <si>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</si>
  <si>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</si>
  <si>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</si>
  <si>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</si>
  <si>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</si>
  <si>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</si>
  <si>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</si>
  <si>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</si>
  <si>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</si>
  <si>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</si>
  <si>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</si>
  <si>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</si>
  <si>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</si>
  <si>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</si>
  <si>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</si>
  <si>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</si>
  <si>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</si>
  <si>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</si>
  <si>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</si>
  <si>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</si>
  <si>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</si>
  <si>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</si>
  <si>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</si>
  <si>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</si>
  <si>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</si>
  <si>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</si>
  <si>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</si>
  <si>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</si>
  <si>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</si>
  <si>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</si>
  <si>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</si>
  <si>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</si>
  <si>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</si>
  <si>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</si>
  <si>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</si>
  <si>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</si>
  <si>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</si>
  <si>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</si>
  <si>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</si>
  <si>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</si>
  <si>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</si>
  <si>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</si>
  <si>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</si>
  <si>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</si>
  <si>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</si>
  <si>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</si>
  <si>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</si>
  <si>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</si>
  <si>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</si>
  <si>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</si>
  <si>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</si>
  <si>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</si>
  <si>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</si>
  <si>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</si>
  <si>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</si>
  <si>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</si>
  <si>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</si>
  <si>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</si>
  <si>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</si>
  <si>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</si>
  <si>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</si>
  <si>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</si>
  <si>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</si>
  <si>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</si>
  <si>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</si>
  <si>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</si>
  <si>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</si>
  <si>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</si>
  <si>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</si>
  <si>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</si>
  <si>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</si>
  <si>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</si>
  <si>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</si>
  <si>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</si>
  <si>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</si>
  <si>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</si>
  <si>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</si>
  <si>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</si>
  <si>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</si>
  <si>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</si>
  <si>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</si>
  <si>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</si>
  <si>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</si>
  <si>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</si>
  <si>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</si>
  <si>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</si>
  <si>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</si>
  <si>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</si>
  <si>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</si>
  <si>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</si>
  <si>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</si>
  <si>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</si>
  <si>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</si>
  <si>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</si>
  <si>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</si>
  <si>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</si>
  <si>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</si>
  <si>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</si>
  <si>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</si>
  <si>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</si>
  <si>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</si>
  <si>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</si>
  <si>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</si>
  <si>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</si>
  <si>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</si>
  <si>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</si>
  <si>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</si>
  <si>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</si>
  <si>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</si>
  <si>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</si>
  <si>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</si>
  <si>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</si>
  <si>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</si>
  <si>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</si>
  <si>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</si>
  <si>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</si>
  <si>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</si>
  <si>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</si>
  <si>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</si>
  <si>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</si>
  <si>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</si>
  <si>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</si>
  <si>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</si>
  <si>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</si>
  <si>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</si>
  <si>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</si>
  <si>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</si>
  <si>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</si>
  <si>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</si>
  <si>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</si>
  <si>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</si>
  <si>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</si>
  <si>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</si>
  <si>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</si>
  <si>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</si>
  <si>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</si>
  <si>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</si>
  <si>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</si>
  <si>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</si>
  <si>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</si>
  <si>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</si>
  <si>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</si>
  <si>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</si>
  <si>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</si>
  <si>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</si>
  <si>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</si>
  <si>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</si>
  <si>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</si>
  <si>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</si>
  <si>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</si>
  <si>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</si>
  <si>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</si>
  <si>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</si>
  <si>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</si>
  <si>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</si>
  <si>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</si>
  <si>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</si>
  <si>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</si>
  <si>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</si>
  <si>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</si>
  <si>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</si>
  <si>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</si>
  <si>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</si>
  <si>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</si>
  <si>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</si>
  <si>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</si>
  <si>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</si>
  <si>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</si>
  <si>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</si>
  <si>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</si>
  <si>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</si>
  <si>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</si>
  <si>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</si>
  <si>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</si>
  <si>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</si>
  <si>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</si>
  <si>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</si>
  <si>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</si>
  <si>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</si>
  <si>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</si>
  <si>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</si>
  <si>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</si>
  <si>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</si>
  <si>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</si>
  <si>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</si>
  <si>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</si>
  <si>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</si>
  <si>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</si>
  <si>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</si>
  <si>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</si>
  <si>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</si>
  <si>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</si>
  <si>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</si>
  <si>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</si>
  <si>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</si>
  <si>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</si>
  <si>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</si>
  <si>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</si>
  <si>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</si>
  <si>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</si>
  <si>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</si>
  <si>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</si>
  <si>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</si>
  <si>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</si>
  <si>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</si>
  <si>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</si>
  <si>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</si>
  <si>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</si>
  <si>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</si>
  <si>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</si>
  <si>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</si>
  <si>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</si>
  <si>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</si>
  <si>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</si>
  <si>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</si>
  <si>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</si>
  <si>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</si>
  <si>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</si>
  <si>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</si>
  <si>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</si>
  <si>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</si>
  <si>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</si>
  <si>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</si>
  <si>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</si>
  <si>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</si>
  <si>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</si>
  <si>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</si>
  <si>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</si>
  <si>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</si>
  <si>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</si>
  <si>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</si>
  <si>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</si>
  <si>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</si>
  <si>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</si>
  <si>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</si>
  <si>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</si>
  <si>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</si>
  <si>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</si>
  <si>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</si>
  <si>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</si>
  <si>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</si>
  <si>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</si>
  <si>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</si>
  <si>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</si>
  <si>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</si>
  <si>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</si>
  <si>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</si>
  <si>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</si>
  <si>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</si>
  <si>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</si>
  <si>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</si>
  <si>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</si>
  <si>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</si>
  <si>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</si>
  <si>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</si>
  <si>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</si>
  <si>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</si>
  <si>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</si>
  <si>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</si>
  <si>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</si>
  <si>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</si>
  <si>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</si>
  <si>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</si>
  <si>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</si>
  <si>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</si>
  <si>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</si>
  <si>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</si>
  <si>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</si>
  <si>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</si>
  <si>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</si>
  <si>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</si>
  <si>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</si>
  <si>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</si>
  <si>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</si>
  <si>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</si>
  <si>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</si>
  <si>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</si>
  <si>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</si>
  <si>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</si>
  <si>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</si>
  <si>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</si>
  <si>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</si>
  <si>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</si>
  <si>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</si>
  <si>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</si>
  <si>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</si>
  <si>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</si>
  <si>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</si>
  <si>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</si>
  <si>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</si>
  <si>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</si>
  <si>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</si>
  <si>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</si>
  <si>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</si>
  <si>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</si>
  <si>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</si>
  <si>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</si>
  <si>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</si>
  <si>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</si>
  <si>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</si>
  <si>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</si>
  <si>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</si>
  <si>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</si>
  <si>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</si>
  <si>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</si>
  <si>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</si>
  <si>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</si>
  <si>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</si>
  <si>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</si>
  <si>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</si>
  <si>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</si>
  <si>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</si>
  <si>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</si>
  <si>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</si>
  <si>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</si>
  <si>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</si>
  <si>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</si>
  <si>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</si>
  <si>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</si>
  <si>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</si>
  <si>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</si>
  <si>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</si>
  <si>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</si>
  <si>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</si>
  <si>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</si>
  <si>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</si>
  <si>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</si>
  <si>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</si>
  <si>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</si>
  <si>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</si>
  <si>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</si>
  <si>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</si>
  <si>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</si>
  <si>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</si>
  <si>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</si>
  <si>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</si>
  <si>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</si>
  <si>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</si>
  <si>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</si>
  <si>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</si>
  <si>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</si>
  <si>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</si>
  <si>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</si>
  <si>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</si>
  <si>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</si>
  <si>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</si>
  <si>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</si>
  <si>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</si>
  <si>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</si>
  <si>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</si>
  <si>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</si>
  <si>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</si>
  <si>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</si>
  <si>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</si>
  <si>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</si>
  <si>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</si>
  <si>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</si>
  <si>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</si>
  <si>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</si>
  <si>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</si>
  <si>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</si>
  <si>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</si>
  <si>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</si>
  <si>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</si>
  <si>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</si>
  <si>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</si>
  <si>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</si>
  <si>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</si>
  <si>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</si>
  <si>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</si>
  <si>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</si>
  <si>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</si>
  <si>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</si>
  <si>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</si>
  <si>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</si>
  <si>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</si>
  <si>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</si>
  <si>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</si>
  <si>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</si>
  <si>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</si>
  <si>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</si>
  <si>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</si>
  <si>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</si>
  <si>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</si>
  <si>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</si>
  <si>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</si>
  <si>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</si>
  <si>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</si>
  <si>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</si>
  <si>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</si>
  <si>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</si>
  <si>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</si>
  <si>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</si>
  <si>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</si>
  <si>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</si>
  <si>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</si>
  <si>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</si>
  <si>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</si>
  <si>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</si>
  <si>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</si>
  <si>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</si>
  <si>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</si>
  <si>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</si>
  <si>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</si>
  <si>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</si>
  <si>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</si>
  <si>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</si>
  <si>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</si>
  <si>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</si>
  <si>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</si>
  <si>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</si>
  <si>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</si>
  <si>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</si>
  <si>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</si>
  <si>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</si>
  <si>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</si>
  <si>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</si>
  <si>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</si>
  <si>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</si>
  <si>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</si>
  <si>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</si>
  <si>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</si>
  <si>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</si>
  <si>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</si>
  <si>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</si>
  <si>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</si>
  <si>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</si>
  <si>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</si>
  <si>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</si>
  <si>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</si>
  <si>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</si>
  <si>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</si>
  <si>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</si>
  <si>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</si>
  <si>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</si>
  <si>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</si>
  <si>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</si>
  <si>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</si>
  <si>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</si>
  <si>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</si>
  <si>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</si>
  <si>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</si>
  <si>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</si>
  <si>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</si>
  <si>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</si>
  <si>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</si>
  <si>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</si>
  <si>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</si>
  <si>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</si>
  <si>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</si>
  <si>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</si>
  <si>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</si>
  <si>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</si>
  <si>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</si>
  <si>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</si>
  <si>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</si>
  <si>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</si>
  <si>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</si>
  <si>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</si>
  <si>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</si>
  <si>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</si>
  <si>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</si>
  <si>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</si>
  <si>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</si>
  <si>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</si>
  <si>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</si>
  <si>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</si>
  <si>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</si>
  <si>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</si>
  <si>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</si>
  <si>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</si>
  <si>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</si>
  <si>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</si>
  <si>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</si>
  <si>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</si>
  <si>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</si>
  <si>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</si>
  <si>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</si>
  <si>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</si>
  <si>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</si>
  <si>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</si>
  <si>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</si>
  <si>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</si>
  <si>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</si>
  <si>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</si>
  <si>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</si>
  <si>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</si>
  <si>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</si>
  <si>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</si>
  <si>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</si>
  <si>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</si>
  <si>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</si>
  <si>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</si>
  <si>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</si>
  <si>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</si>
  <si>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</si>
  <si>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</si>
  <si>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</si>
  <si>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</si>
  <si>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</si>
  <si>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</si>
  <si>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</si>
  <si>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</si>
  <si>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</si>
  <si>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</si>
  <si>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</si>
  <si>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</si>
  <si>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</si>
  <si>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</si>
  <si>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</si>
  <si>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</si>
  <si>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</si>
  <si>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</si>
  <si>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</si>
  <si>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</si>
  <si>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</si>
  <si>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</si>
  <si>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</si>
  <si>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</si>
  <si>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</si>
  <si>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</si>
  <si>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</si>
  <si>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</si>
  <si>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</si>
  <si>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</si>
  <si>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</si>
  <si>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</si>
  <si>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</si>
  <si>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</si>
  <si>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</si>
  <si>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</si>
  <si>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</si>
  <si>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</si>
  <si>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</si>
  <si>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</si>
  <si>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</si>
  <si>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</si>
  <si>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</si>
  <si>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</si>
  <si>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</si>
  <si>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</si>
  <si>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</si>
  <si>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</si>
  <si>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</si>
  <si>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</si>
  <si>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</si>
  <si>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</si>
  <si>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</si>
  <si>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</si>
  <si>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</si>
  <si>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</si>
  <si>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</si>
  <si>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</si>
  <si>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</si>
  <si>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</si>
  <si>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</si>
  <si>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</si>
  <si>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</si>
  <si>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</si>
  <si>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</si>
  <si>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</si>
  <si>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</si>
  <si>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</si>
  <si>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</si>
  <si>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</si>
  <si>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</si>
  <si>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</si>
  <si>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</si>
  <si>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</si>
  <si>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</si>
  <si>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</si>
  <si>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</si>
  <si>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</si>
  <si>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</si>
  <si>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</si>
  <si>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</si>
  <si>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</si>
  <si>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</si>
  <si>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</si>
  <si>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</si>
  <si>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</si>
  <si>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</si>
  <si>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</si>
  <si>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</si>
  <si>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</si>
  <si>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</si>
  <si>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</si>
  <si>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</si>
  <si>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</si>
  <si>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</si>
  <si>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</si>
  <si>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</si>
  <si>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</si>
  <si>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</si>
  <si>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</si>
  <si>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</si>
  <si>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</si>
  <si>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</si>
  <si>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</si>
  <si>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</si>
  <si>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</si>
  <si>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</si>
  <si>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</si>
  <si>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</si>
  <si>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</si>
  <si>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</si>
  <si>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</si>
  <si>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</si>
  <si>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</si>
  <si>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</si>
  <si>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</si>
  <si>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</si>
  <si>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</si>
  <si>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</si>
  <si>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</si>
  <si>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</si>
  <si>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</si>
  <si>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</si>
  <si>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</si>
  <si>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</si>
  <si>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</si>
  <si>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</si>
  <si>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</si>
  <si>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</si>
  <si>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</si>
  <si>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</si>
  <si>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</si>
  <si>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</si>
  <si>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</si>
  <si>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</si>
  <si>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</si>
  <si>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</si>
  <si>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</si>
  <si>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</si>
  <si>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</si>
  <si>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</si>
  <si>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</si>
  <si>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</si>
  <si>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</si>
  <si>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</si>
  <si>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</si>
  <si>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</si>
  <si>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</si>
  <si>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</si>
  <si>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</si>
  <si>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</si>
  <si>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</si>
  <si>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</si>
  <si>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</si>
  <si>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</si>
  <si>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</si>
  <si>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</si>
  <si>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</si>
  <si>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</si>
  <si>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</si>
  <si>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</si>
  <si>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</si>
  <si>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</si>
  <si>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</si>
  <si>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</si>
  <si>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</si>
  <si>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</si>
  <si>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</si>
  <si>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</si>
  <si>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</si>
  <si>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</si>
  <si>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</si>
  <si>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</si>
  <si>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</si>
  <si>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</si>
  <si>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</si>
  <si>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</si>
  <si>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</si>
  <si>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</si>
  <si>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</si>
  <si>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</si>
  <si>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</si>
  <si>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</si>
  <si>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</si>
  <si>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</si>
  <si>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</si>
  <si>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</si>
  <si>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</si>
  <si>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</si>
  <si>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</si>
  <si>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</si>
  <si>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</si>
  <si>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</si>
  <si>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</si>
  <si>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</si>
  <si>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</si>
  <si>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</si>
  <si>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</si>
  <si>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</si>
  <si>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</si>
  <si>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</si>
  <si>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</si>
  <si>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</si>
  <si>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</si>
  <si>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</si>
  <si>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</si>
  <si>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</si>
  <si>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</si>
  <si>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</si>
  <si>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</si>
  <si>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</si>
  <si>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</si>
  <si>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</si>
  <si>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</si>
  <si>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</si>
  <si>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</si>
  <si>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</si>
  <si>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</si>
  <si>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</si>
  <si>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</si>
  <si>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</si>
  <si>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</si>
  <si>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</si>
  <si>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</si>
  <si>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</si>
  <si>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</si>
  <si>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</si>
  <si>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</si>
  <si>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</si>
  <si>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</si>
  <si>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</si>
  <si>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</si>
  <si>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</si>
  <si>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</si>
  <si>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</si>
  <si>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</si>
  <si>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</si>
  <si>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</si>
  <si>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</si>
  <si>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</si>
  <si>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</si>
  <si>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</si>
  <si>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</si>
  <si>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</si>
  <si>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</si>
  <si>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</si>
  <si>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</si>
  <si>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</si>
  <si>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</si>
  <si>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</si>
  <si>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</si>
  <si>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</si>
  <si>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</si>
  <si>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</si>
  <si>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</si>
  <si>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</si>
  <si>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</si>
  <si>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</si>
  <si>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</si>
  <si>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</si>
  <si>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</si>
  <si>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</si>
  <si>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</si>
  <si>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</si>
  <si>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</si>
  <si>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</si>
  <si>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</si>
  <si>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</si>
  <si>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</si>
  <si>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</si>
  <si>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</si>
  <si>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</si>
  <si>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</si>
  <si>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</si>
  <si>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</si>
  <si>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</si>
  <si>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</si>
  <si>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</si>
  <si>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</si>
  <si>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</si>
  <si>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</si>
  <si>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</si>
  <si>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</si>
  <si>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</si>
  <si>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</si>
  <si>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</si>
  <si>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</si>
  <si>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</si>
  <si>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</si>
  <si>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</si>
  <si>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</si>
  <si>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</si>
  <si>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</si>
  <si>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</si>
  <si>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</si>
  <si>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</si>
  <si>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</si>
  <si>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</si>
  <si>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</si>
  <si>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</si>
  <si>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</si>
  <si>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</si>
  <si>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</si>
  <si>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</si>
  <si>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</si>
  <si>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</si>
  <si>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</si>
  <si>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</si>
  <si>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</si>
  <si>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</si>
  <si>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</si>
  <si>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</si>
  <si>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</si>
  <si>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</si>
  <si>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</si>
  <si>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</si>
  <si>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</si>
  <si>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</si>
  <si>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</si>
  <si>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</si>
  <si>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</si>
  <si>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</si>
  <si>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</si>
  <si>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</si>
  <si>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</si>
  <si>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</si>
  <si>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</si>
  <si>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</si>
  <si>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</si>
  <si>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</si>
  <si>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</si>
  <si>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</si>
  <si>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</si>
  <si>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</si>
  <si>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</si>
  <si>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</si>
  <si>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</si>
  <si>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</si>
  <si>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</si>
  <si>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</si>
  <si>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</si>
  <si>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</si>
  <si>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</si>
  <si>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</si>
  <si>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</si>
  <si>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</si>
  <si>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</si>
  <si>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</si>
  <si>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</si>
  <si>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</si>
  <si>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</si>
  <si>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</si>
  <si>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</si>
  <si>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</si>
  <si>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</si>
  <si>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</si>
  <si>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</si>
  <si>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</si>
  <si>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</si>
  <si>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</si>
  <si>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</si>
  <si>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</si>
  <si>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</si>
  <si>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</si>
  <si>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</si>
  <si>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</si>
  <si>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</si>
  <si>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</si>
  <si>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</si>
  <si>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</si>
  <si>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</si>
  <si>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</si>
  <si>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</si>
  <si>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</si>
  <si>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</si>
  <si>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</si>
  <si>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</si>
  <si>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</si>
  <si>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</si>
  <si>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</si>
  <si>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</si>
  <si>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</si>
  <si>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</si>
  <si>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</si>
  <si>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</si>
  <si>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</si>
  <si>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</si>
  <si>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</si>
  <si>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</si>
  <si>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</si>
  <si>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</si>
  <si>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</si>
  <si>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</si>
  <si>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</si>
  <si>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</si>
  <si>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</si>
  <si>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</si>
  <si>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</si>
  <si>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</si>
  <si>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</si>
  <si>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</si>
  <si>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</si>
  <si>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</si>
  <si>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</si>
  <si>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</si>
  <si>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</si>
  <si>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</si>
  <si>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</si>
  <si>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</si>
  <si>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</si>
  <si>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</si>
  <si>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</si>
  <si>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</si>
  <si>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</si>
  <si>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</si>
  <si>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</si>
  <si>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</si>
  <si>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</si>
  <si>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</si>
  <si>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</si>
  <si>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</si>
  <si>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</si>
  <si>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</si>
  <si>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</si>
  <si>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</si>
  <si>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</si>
  <si>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</si>
  <si>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</si>
  <si>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</si>
  <si>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</si>
  <si>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</si>
  <si>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</si>
  <si>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</si>
  <si>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</si>
  <si>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</si>
  <si>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</si>
  <si>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</si>
  <si>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</si>
  <si>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</si>
  <si>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</si>
  <si>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</si>
  <si>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</si>
  <si>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</si>
  <si>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</si>
  <si>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</si>
  <si>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</si>
  <si>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</si>
  <si>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</si>
  <si>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</si>
  <si>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</si>
  <si>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</si>
  <si>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</si>
  <si>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</si>
  <si>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</si>
  <si>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</si>
  <si>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</si>
  <si>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</si>
  <si>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</si>
  <si>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</si>
  <si>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</si>
  <si>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</si>
  <si>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</si>
  <si>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</si>
  <si>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</si>
  <si>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</si>
  <si>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</si>
  <si>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</si>
  <si>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</si>
  <si>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</si>
  <si>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</si>
  <si>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</si>
  <si>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</si>
  <si>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</si>
  <si>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</si>
  <si>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</si>
  <si>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</si>
  <si>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</si>
  <si>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</si>
  <si>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</si>
  <si>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</si>
  <si>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</si>
  <si>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</si>
  <si>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</si>
  <si>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</si>
  <si>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</si>
  <si>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</si>
  <si>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</si>
  <si>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</si>
  <si>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</si>
  <si>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</si>
  <si>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</si>
  <si>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</si>
  <si>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</si>
  <si>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</si>
  <si>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</si>
  <si>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</si>
  <si>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</si>
  <si>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</si>
  <si>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</si>
  <si>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</si>
  <si>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</si>
  <si>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</si>
  <si>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</si>
  <si>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</si>
  <si>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</si>
  <si>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</si>
  <si>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</si>
  <si>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</si>
  <si>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</si>
  <si>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</si>
  <si>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</si>
  <si>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</si>
  <si>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</si>
  <si>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</si>
  <si>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</si>
  <si>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</si>
  <si>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</si>
  <si>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</si>
  <si>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</si>
  <si>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</si>
  <si>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</si>
  <si>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</si>
  <si>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</si>
  <si>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</si>
  <si>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</si>
  <si>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</si>
  <si>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</si>
  <si>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</si>
  <si>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</si>
  <si>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</si>
  <si>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</si>
  <si>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</si>
  <si>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</si>
  <si>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</si>
  <si>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</si>
  <si>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</si>
  <si>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</si>
  <si>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</si>
  <si>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</si>
  <si>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</si>
  <si>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</si>
  <si>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</si>
  <si>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</si>
  <si>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</si>
  <si>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</si>
  <si>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</si>
  <si>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</si>
  <si>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</si>
  <si>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</si>
  <si>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</si>
  <si>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</si>
  <si>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</si>
  <si>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</si>
  <si>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</si>
  <si>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</si>
  <si>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</si>
  <si>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</si>
  <si>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</si>
  <si>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</si>
  <si>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</si>
  <si>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</si>
  <si>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</si>
  <si>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</si>
  <si>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</si>
  <si>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</si>
  <si>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</si>
  <si>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</si>
  <si>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</si>
  <si>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</si>
  <si>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</si>
  <si>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</si>
  <si>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</si>
  <si>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</si>
  <si>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</si>
  <si>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</si>
  <si>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</si>
  <si>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</si>
  <si>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</si>
  <si>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</si>
  <si>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</si>
  <si>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</si>
  <si>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</si>
  <si>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</si>
  <si>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</si>
  <si>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</si>
  <si>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</si>
  <si>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</si>
  <si>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</si>
  <si>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</si>
  <si>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</si>
  <si>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</si>
  <si>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</si>
  <si>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</si>
  <si>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</si>
  <si>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</si>
  <si>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</si>
  <si>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</si>
  <si>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</si>
  <si>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</si>
  <si>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</si>
  <si>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</si>
  <si>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</si>
  <si>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</si>
  <si>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</si>
  <si>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</si>
  <si>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</si>
  <si>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</si>
  <si>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</si>
  <si>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</si>
  <si>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</si>
  <si>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</si>
  <si>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</si>
  <si>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</si>
  <si>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</si>
  <si>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</si>
  <si>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</si>
  <si>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</si>
  <si>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</si>
  <si>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</si>
  <si>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</si>
  <si>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</si>
  <si>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</si>
  <si>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</si>
  <si>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</si>
  <si>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</si>
  <si>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</si>
  <si>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</si>
  <si>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</si>
  <si>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</si>
  <si>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</si>
  <si>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</si>
  <si>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</si>
  <si>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</si>
  <si>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</si>
  <si>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</si>
  <si>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</si>
  <si>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</si>
  <si>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</si>
  <si>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</si>
  <si>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</si>
  <si>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</si>
  <si>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</si>
  <si>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</si>
  <si>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</si>
  <si>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</si>
  <si>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</si>
  <si>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</si>
  <si>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</si>
  <si>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</si>
  <si>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</si>
  <si>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</si>
  <si>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</si>
  <si>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</si>
  <si>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</si>
  <si>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</si>
  <si>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</si>
  <si>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</si>
  <si>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</si>
  <si>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</si>
  <si>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</si>
  <si>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</si>
  <si>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</si>
  <si>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</si>
  <si>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</si>
  <si>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</si>
  <si>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</si>
  <si>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</si>
  <si>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</si>
  <si>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</si>
  <si>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</si>
  <si>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</si>
  <si>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</si>
  <si>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</si>
  <si>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</si>
  <si>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</si>
  <si>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</si>
  <si>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</si>
  <si>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</si>
  <si>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</si>
  <si>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</si>
  <si>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</si>
  <si>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</si>
  <si>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</si>
  <si>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</si>
  <si>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</si>
  <si>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</si>
  <si>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</si>
  <si>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</si>
  <si>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</si>
  <si>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</si>
  <si>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</si>
  <si>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</si>
  <si>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</si>
  <si>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</si>
  <si>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</si>
  <si>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</si>
  <si>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</si>
  <si>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</si>
  <si>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</si>
  <si>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</si>
  <si>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</si>
  <si>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</si>
  <si>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</si>
  <si>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</si>
  <si>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</si>
  <si>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</si>
  <si>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</si>
  <si>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</si>
  <si>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</si>
  <si>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</si>
  <si>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</si>
  <si>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</si>
  <si>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</si>
  <si>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</si>
  <si>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</si>
  <si>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</si>
  <si>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</si>
  <si>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</si>
  <si>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</si>
  <si>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</si>
  <si>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</si>
  <si>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</si>
  <si>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</si>
  <si>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</si>
  <si>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</si>
  <si>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</si>
  <si>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</si>
  <si>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</si>
  <si>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</si>
  <si>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</si>
  <si>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</si>
  <si>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</si>
  <si>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</si>
  <si>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</si>
  <si>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</si>
  <si>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</si>
  <si>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</si>
  <si>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</si>
  <si>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</si>
  <si>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</si>
  <si>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</si>
  <si>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</si>
  <si>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</si>
  <si>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</si>
  <si>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</si>
  <si>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</si>
  <si>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</si>
  <si>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</si>
  <si>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</si>
  <si>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</si>
  <si>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</si>
  <si>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</si>
  <si>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</si>
  <si>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</si>
  <si>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</si>
  <si>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</si>
  <si>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</si>
  <si>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</si>
  <si>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</si>
  <si>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</si>
  <si>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</si>
  <si>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</si>
  <si>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</si>
  <si>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</si>
  <si>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</si>
  <si>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</si>
  <si>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</si>
  <si>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</si>
  <si>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</si>
  <si>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</si>
  <si>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</si>
  <si>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</si>
  <si>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</si>
  <si>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</si>
  <si>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</si>
  <si>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</si>
  <si>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</si>
  <si>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</si>
  <si>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</si>
  <si>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</si>
  <si>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</si>
  <si>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</si>
  <si>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</si>
  <si>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</si>
  <si>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</si>
  <si>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</si>
  <si>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</si>
  <si>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</si>
  <si>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</si>
  <si>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</si>
  <si>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</si>
  <si>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</si>
  <si>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</si>
  <si>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</si>
  <si>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</si>
  <si>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</si>
  <si>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</si>
  <si>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</si>
  <si>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</si>
  <si>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</si>
  <si>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</si>
  <si>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</si>
  <si>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</si>
  <si>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</si>
  <si>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</si>
  <si>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</si>
  <si>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</si>
  <si>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</si>
  <si>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</si>
  <si>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</si>
  <si>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</si>
  <si>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</si>
  <si>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</si>
  <si>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</si>
  <si>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</si>
  <si>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</si>
  <si>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</si>
  <si>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</si>
  <si>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</si>
  <si>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</si>
  <si>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</si>
  <si>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</si>
  <si>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</si>
  <si>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</si>
  <si>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</si>
  <si>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</si>
  <si>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</si>
  <si>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</si>
  <si>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</si>
  <si>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</si>
  <si>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</si>
  <si>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</si>
  <si>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</si>
  <si>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</si>
  <si>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</si>
  <si>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</si>
  <si>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</si>
  <si>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</si>
  <si>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</si>
  <si>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</si>
  <si>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</si>
  <si>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</si>
  <si>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</si>
  <si>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</si>
  <si>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</si>
  <si>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</si>
  <si>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</si>
  <si>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</si>
  <si>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</si>
  <si>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</si>
  <si>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</si>
  <si>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</si>
  <si>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</si>
  <si>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</si>
  <si>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</si>
  <si>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</si>
  <si>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</si>
  <si>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</si>
  <si>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</si>
  <si>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</si>
  <si>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</si>
  <si>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</si>
  <si>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</si>
  <si>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</si>
  <si>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</si>
  <si>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</si>
  <si>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</si>
  <si>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</si>
  <si>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</si>
  <si>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</si>
  <si>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</si>
  <si>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</si>
  <si>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</si>
  <si>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</si>
  <si>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</si>
  <si>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</si>
  <si>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</si>
  <si>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</si>
  <si>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</si>
  <si>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</si>
  <si>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</si>
  <si>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</si>
  <si>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</si>
  <si>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</si>
  <si>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</si>
  <si>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</si>
  <si>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</si>
  <si>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</si>
  <si>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</si>
  <si>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</si>
  <si>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</si>
  <si>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</si>
  <si>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</si>
  <si>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</si>
  <si>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</si>
  <si>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</si>
  <si>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</si>
  <si>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</si>
  <si>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</si>
  <si>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</si>
  <si>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</si>
  <si>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</si>
  <si>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</si>
  <si>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</si>
  <si>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</si>
  <si>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</si>
  <si>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</si>
  <si>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</si>
  <si>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</si>
  <si>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</si>
  <si>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</si>
  <si>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</si>
  <si>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</si>
  <si>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</si>
  <si>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</si>
  <si>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</si>
  <si>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</si>
  <si>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</si>
  <si>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</si>
  <si>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</si>
  <si>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</si>
  <si>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</si>
  <si>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</si>
  <si>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</si>
  <si>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</si>
  <si>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</si>
  <si>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</si>
  <si>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</si>
  <si>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</si>
  <si>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</si>
  <si>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</si>
  <si>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</si>
  <si>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</si>
  <si>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</si>
  <si>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</si>
  <si>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</si>
  <si>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</si>
  <si>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</si>
  <si>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</si>
  <si>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</si>
  <si>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</si>
  <si>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</si>
  <si>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</si>
  <si>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</si>
  <si>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</si>
  <si>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</si>
  <si>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</si>
  <si>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</si>
  <si>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</si>
  <si>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</si>
  <si>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</si>
  <si>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</si>
  <si>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</si>
  <si>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</si>
  <si>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</si>
  <si>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</si>
  <si>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</si>
  <si>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</si>
  <si>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</si>
  <si>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</si>
  <si>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</si>
  <si>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</si>
  <si>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</si>
  <si>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</si>
  <si>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</si>
  <si>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</si>
  <si>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</si>
  <si>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</si>
  <si>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</si>
  <si>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</si>
  <si>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</si>
  <si>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</si>
  <si>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</si>
  <si>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</si>
  <si>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</si>
  <si>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</si>
  <si>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</si>
  <si>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</si>
  <si>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</si>
  <si>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</si>
  <si>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</si>
  <si>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</si>
  <si>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</si>
  <si>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</si>
  <si>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</si>
  <si>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</si>
  <si>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</si>
  <si>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</si>
  <si>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</si>
  <si>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</si>
  <si>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</si>
  <si>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</si>
  <si>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</si>
  <si>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</si>
  <si>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</si>
  <si>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</si>
  <si>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</si>
  <si>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</si>
  <si>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</si>
  <si>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</si>
  <si>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</si>
  <si>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</si>
  <si>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</si>
  <si>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</si>
  <si>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</si>
  <si>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</si>
  <si>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</si>
  <si>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</si>
  <si>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</si>
  <si>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</si>
  <si>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</si>
  <si>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</si>
  <si>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</si>
  <si>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</si>
  <si>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</si>
  <si>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</si>
  <si>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</si>
  <si>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</si>
  <si>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</si>
  <si>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</si>
  <si>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</si>
  <si>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</si>
  <si>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</si>
  <si>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</si>
  <si>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</si>
  <si>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</si>
  <si>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</si>
  <si>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</si>
  <si>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</si>
  <si>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</si>
  <si>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</si>
  <si>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</si>
  <si>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</si>
  <si>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</si>
  <si>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</si>
  <si>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</si>
  <si>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</si>
  <si>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</si>
  <si>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</si>
  <si>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</si>
  <si>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</si>
  <si>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</si>
  <si>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</si>
  <si>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</si>
  <si>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</si>
  <si>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</si>
  <si>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</si>
  <si>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</si>
  <si>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</si>
  <si>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</si>
  <si>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</si>
  <si>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</si>
  <si>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</si>
  <si>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</si>
  <si>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</si>
  <si>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</si>
  <si>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</si>
  <si>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</si>
  <si>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</si>
  <si>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</si>
  <si>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</si>
  <si>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</si>
  <si>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</si>
  <si>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</si>
  <si>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</si>
  <si>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</si>
  <si>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</si>
  <si>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</si>
  <si>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</si>
  <si>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</si>
  <si>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</si>
  <si>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</si>
  <si>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</si>
  <si>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</si>
  <si>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</si>
  <si>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</si>
  <si>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</si>
  <si>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</si>
  <si>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</si>
  <si>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</si>
  <si>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</si>
  <si>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</si>
  <si>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</si>
  <si>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</si>
  <si>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</si>
  <si>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</si>
  <si>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</si>
  <si>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</si>
  <si>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</si>
  <si>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</si>
  <si>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</si>
  <si>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</si>
  <si>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</si>
  <si>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</si>
  <si>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</si>
  <si>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</si>
  <si>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</si>
  <si>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</si>
  <si>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</si>
  <si>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</si>
  <si>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</si>
  <si>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</si>
  <si>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</si>
  <si>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</si>
  <si>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</si>
  <si>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</si>
  <si>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</si>
  <si>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</si>
  <si>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</si>
  <si>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</si>
  <si>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</si>
  <si>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</si>
  <si>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</si>
  <si>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</si>
  <si>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</si>
  <si>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</si>
  <si>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</si>
  <si>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</si>
  <si>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</si>
  <si>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</si>
  <si>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</si>
  <si>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</si>
  <si>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</si>
  <si>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</si>
  <si>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</si>
  <si>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</si>
  <si>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</si>
  <si>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</si>
  <si>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</si>
  <si>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</si>
  <si>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</si>
  <si>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</si>
  <si>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</si>
  <si>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</si>
  <si>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</si>
  <si>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</si>
  <si>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</si>
  <si>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</si>
  <si>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</si>
  <si>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</si>
  <si>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</si>
  <si>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</si>
  <si>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</si>
  <si>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</si>
  <si>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</si>
  <si>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</si>
  <si>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</si>
  <si>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</si>
  <si>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</si>
  <si>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</si>
  <si>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</si>
  <si>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</si>
  <si>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</si>
  <si>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</si>
  <si>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</si>
  <si>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</si>
  <si>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</si>
  <si>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</si>
  <si>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</si>
  <si>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</si>
  <si>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</si>
  <si>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</si>
  <si>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</si>
  <si>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</si>
  <si>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</si>
  <si>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</si>
  <si>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</si>
  <si>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</si>
  <si>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</si>
  <si>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</si>
  <si>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</si>
  <si>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</si>
  <si>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</si>
  <si>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</si>
  <si>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</si>
  <si>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</si>
  <si>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</si>
  <si>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</si>
  <si>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</si>
  <si>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</si>
  <si>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</si>
  <si>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</si>
  <si>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</si>
  <si>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</si>
  <si>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</si>
  <si>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</si>
  <si>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</si>
  <si>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</si>
  <si>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</si>
  <si>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</si>
  <si>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</si>
  <si>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</si>
  <si>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</si>
  <si>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</si>
  <si>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</si>
  <si>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</si>
  <si>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</si>
  <si>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</si>
  <si>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</si>
  <si>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</si>
  <si>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</si>
  <si>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</si>
  <si>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</si>
  <si>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</si>
  <si>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</si>
  <si>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</si>
  <si>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</si>
  <si>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</si>
  <si>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</si>
  <si>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</si>
  <si>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</si>
  <si>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</si>
  <si>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</si>
  <si>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</si>
  <si>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</si>
  <si>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</si>
  <si>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</si>
  <si>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</si>
  <si>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</si>
  <si>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</si>
  <si>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</si>
  <si>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</si>
  <si>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</si>
  <si>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</si>
  <si>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</si>
  <si>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</si>
  <si>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</si>
  <si>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</si>
  <si>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</si>
  <si>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</si>
  <si>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</si>
  <si>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</si>
  <si>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</si>
  <si>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</si>
  <si>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</si>
  <si>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</si>
  <si>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</si>
  <si>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</si>
  <si>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</si>
  <si>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</si>
  <si>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</si>
  <si>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</si>
  <si>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</si>
  <si>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</si>
  <si>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</si>
  <si>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</si>
  <si>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</si>
  <si>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</si>
  <si>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</si>
  <si>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</si>
  <si>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</si>
  <si>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</si>
  <si>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</si>
  <si>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</si>
  <si>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</si>
  <si>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</si>
  <si>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</si>
  <si>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</si>
  <si>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</si>
  <si>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</si>
  <si>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</si>
  <si>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</si>
  <si>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</si>
  <si>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</si>
  <si>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</si>
  <si>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</si>
  <si>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</si>
  <si>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</si>
  <si>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</si>
  <si>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</si>
  <si>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</si>
  <si>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</si>
  <si>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</si>
  <si>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</si>
  <si>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</si>
  <si>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</si>
  <si>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</si>
  <si>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</si>
  <si>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</si>
  <si>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</si>
  <si>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</si>
  <si>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</si>
  <si>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</si>
  <si>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</si>
  <si>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</si>
  <si>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</si>
  <si>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</si>
  <si>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</si>
  <si>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</si>
  <si>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</si>
  <si>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</si>
  <si>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</si>
  <si>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</si>
  <si>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</si>
  <si>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</si>
  <si>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</si>
  <si>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</si>
  <si>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</si>
  <si>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</si>
  <si>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</si>
  <si>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</si>
  <si>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</si>
  <si>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</si>
  <si>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</si>
  <si>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</si>
  <si>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</si>
  <si>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</si>
  <si>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</si>
  <si>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</si>
  <si>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</si>
  <si>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</si>
  <si>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</si>
  <si>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</si>
  <si>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</si>
  <si>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</si>
  <si>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</si>
  <si>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</si>
  <si>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</si>
  <si>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</si>
  <si>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</si>
  <si>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</si>
  <si>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</si>
  <si>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</si>
  <si>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</si>
  <si>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</si>
  <si>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</si>
  <si>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</si>
  <si>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</si>
  <si>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</si>
  <si>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</si>
  <si>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</si>
  <si>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</si>
  <si>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</si>
  <si>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</si>
  <si>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</si>
  <si>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</si>
  <si>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</si>
  <si>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</si>
  <si>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</si>
  <si>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</si>
  <si>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</si>
  <si>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</si>
  <si>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</si>
  <si>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</si>
  <si>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</si>
  <si>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</si>
  <si>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</si>
  <si>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</si>
  <si>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</si>
  <si>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</si>
  <si>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</si>
  <si>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</si>
  <si>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</si>
  <si>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</si>
  <si>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</si>
  <si>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</si>
  <si>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</si>
  <si>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</si>
  <si>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</si>
  <si>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</si>
  <si>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</si>
  <si>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</si>
  <si>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</si>
  <si>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</si>
  <si>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</si>
  <si>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</si>
  <si>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</si>
  <si>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</si>
  <si>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</si>
  <si>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</si>
  <si>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</si>
  <si>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</si>
  <si>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</si>
  <si>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</si>
  <si>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</si>
  <si>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</si>
  <si>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</si>
  <si>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</si>
  <si>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</si>
  <si>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</si>
  <si>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</si>
  <si>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</si>
  <si>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</si>
  <si>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</si>
  <si>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</si>
  <si>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</si>
  <si>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</si>
  <si>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</si>
  <si>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</si>
  <si>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</si>
  <si>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</si>
  <si>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</si>
  <si>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</si>
  <si>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</si>
  <si>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</si>
  <si>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</si>
  <si>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</si>
  <si>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</si>
  <si>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</si>
  <si>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</si>
  <si>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</si>
  <si>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</si>
  <si>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</si>
  <si>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</si>
  <si>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</si>
  <si>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</si>
  <si>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</si>
  <si>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</si>
  <si>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</si>
  <si>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</si>
  <si>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</si>
  <si>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</si>
  <si>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</si>
  <si>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</si>
  <si>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</si>
  <si>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</si>
  <si>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</si>
  <si>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</si>
  <si>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</si>
  <si>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</si>
  <si>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</si>
  <si>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</si>
  <si>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</si>
  <si>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</si>
  <si>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</si>
  <si>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</si>
  <si>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</si>
  <si>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</si>
  <si>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</si>
  <si>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</si>
  <si>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</si>
  <si>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</si>
  <si>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</si>
  <si>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</si>
  <si>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</si>
  <si>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</si>
  <si>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</si>
  <si>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</si>
  <si>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</si>
  <si>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</si>
  <si>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</si>
  <si>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</si>
  <si>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</si>
  <si>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</si>
  <si>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</si>
  <si>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</si>
  <si>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</si>
  <si>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</si>
  <si>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</si>
  <si>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</si>
  <si>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</si>
  <si>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</si>
  <si>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</si>
  <si>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</si>
  <si>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</si>
  <si>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</si>
  <si>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</si>
  <si>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</si>
  <si>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</si>
  <si>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</si>
  <si>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</si>
  <si>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</si>
  <si>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</si>
  <si>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</si>
  <si>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</si>
  <si>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</si>
  <si>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</si>
  <si>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</si>
  <si>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</si>
  <si>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</si>
  <si>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</si>
  <si>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</si>
  <si>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</si>
  <si>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</si>
  <si>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</si>
  <si>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</si>
  <si>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</si>
  <si>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</si>
  <si>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</si>
  <si>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</si>
  <si>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</si>
  <si>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</si>
  <si>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</si>
  <si>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</si>
  <si>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</si>
  <si>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</si>
  <si>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</si>
  <si>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</si>
  <si>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</si>
  <si>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</si>
  <si>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</si>
  <si>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</si>
  <si>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</si>
  <si>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</si>
  <si>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</si>
  <si>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</si>
  <si>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</si>
  <si>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</si>
  <si>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</si>
  <si>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</si>
  <si>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</si>
  <si>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</si>
  <si>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</si>
  <si>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</si>
  <si>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</si>
  <si>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</si>
  <si>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</si>
  <si>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</si>
  <si>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</si>
  <si>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</si>
  <si>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</si>
  <si>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</si>
  <si>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</si>
  <si>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</si>
  <si>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</si>
  <si>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</si>
  <si>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</si>
  <si>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</si>
  <si>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</si>
  <si>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</si>
  <si>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</si>
  <si>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</si>
  <si>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</si>
  <si>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</si>
  <si>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</si>
  <si>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</si>
  <si>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</si>
  <si>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</si>
  <si>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</si>
  <si>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</si>
  <si>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</si>
  <si>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</si>
  <si>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</si>
  <si>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</si>
  <si>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</si>
  <si>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</si>
  <si>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</si>
  <si>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</si>
  <si>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</si>
  <si>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</si>
  <si>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</si>
  <si>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</si>
  <si>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</si>
  <si>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</si>
  <si>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</si>
  <si>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</si>
  <si>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</si>
  <si>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</si>
  <si>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</si>
  <si>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</si>
  <si>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</si>
  <si>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</si>
  <si>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</si>
  <si>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</si>
  <si>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</si>
  <si>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</si>
  <si>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</si>
  <si>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</si>
  <si>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</si>
  <si>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</si>
  <si>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</si>
  <si>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</si>
  <si>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</si>
  <si>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</si>
  <si>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</si>
  <si>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</si>
  <si>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</si>
  <si>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</si>
  <si>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</si>
  <si>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</si>
  <si>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</si>
  <si>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</si>
  <si>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</si>
  <si>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</si>
  <si>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</si>
  <si>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</si>
  <si>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</si>
  <si>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</si>
  <si>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</si>
  <si>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</si>
  <si>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</si>
  <si>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</si>
  <si>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</si>
  <si>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</si>
  <si>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</si>
  <si>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</si>
  <si>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</si>
  <si>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</si>
  <si>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</si>
  <si>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</si>
  <si>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</si>
  <si>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</si>
  <si>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</si>
  <si>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</si>
  <si>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</si>
  <si>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</si>
  <si>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</si>
  <si>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</si>
  <si>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</si>
  <si>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</si>
  <si>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</si>
  <si>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</si>
  <si>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</si>
  <si>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</si>
  <si>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</si>
  <si>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</si>
  <si>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</si>
  <si>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</si>
  <si>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</si>
  <si>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</si>
  <si>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</si>
  <si>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</si>
  <si>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</si>
  <si>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</si>
  <si>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</si>
  <si>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</si>
  <si>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</si>
  <si>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</si>
  <si>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</si>
  <si>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</si>
  <si>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</si>
  <si>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</si>
  <si>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</si>
  <si>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</si>
  <si>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</si>
  <si>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</si>
  <si>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</si>
  <si>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</si>
  <si>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</si>
  <si>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</si>
  <si>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</si>
  <si>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</si>
  <si>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</si>
  <si>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</si>
  <si>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</si>
  <si>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</si>
  <si>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</si>
  <si>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</si>
  <si>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</si>
  <si>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</si>
  <si>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</si>
  <si>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</si>
  <si>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</si>
  <si>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</si>
  <si>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</si>
  <si>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</si>
  <si>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</si>
  <si>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</si>
  <si>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</si>
  <si>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</si>
  <si>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</si>
  <si>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</si>
  <si>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</si>
  <si>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</si>
  <si>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</si>
  <si>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</si>
  <si>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</si>
  <si>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</si>
  <si>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</si>
  <si>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</si>
  <si>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</si>
  <si>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</si>
  <si>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</si>
  <si>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</si>
  <si>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</si>
  <si>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</si>
  <si>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</si>
  <si>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</si>
  <si>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</si>
  <si>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</si>
  <si>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</si>
  <si>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</si>
  <si>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</si>
  <si>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</si>
  <si>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</si>
  <si>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</si>
  <si>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</si>
  <si>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</si>
  <si>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</si>
  <si>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</si>
  <si>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</si>
  <si>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</si>
  <si>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</si>
  <si>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</si>
  <si>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</si>
  <si>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</si>
  <si>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</si>
  <si>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</si>
  <si>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</si>
  <si>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</si>
  <si>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</si>
  <si>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</si>
  <si>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</si>
  <si>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</si>
  <si>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</si>
  <si>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</si>
  <si>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</si>
  <si>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</si>
  <si>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</si>
  <si>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</si>
  <si>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</si>
  <si>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</si>
  <si>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</si>
  <si>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</si>
  <si>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</si>
  <si>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</si>
  <si>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</si>
  <si>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</si>
  <si>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</si>
  <si>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</si>
  <si>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</si>
  <si>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</si>
  <si>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</si>
  <si>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</si>
  <si>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</si>
  <si>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</si>
  <si>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</si>
  <si>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</si>
  <si>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</si>
  <si>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</si>
  <si>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</si>
  <si>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</si>
  <si>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</si>
  <si>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</si>
  <si>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</si>
  <si>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</si>
  <si>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</si>
  <si>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</si>
  <si>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</si>
  <si>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</si>
  <si>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</si>
  <si>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</si>
  <si>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</si>
  <si>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</si>
  <si>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</si>
  <si>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</si>
  <si>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</si>
  <si>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</si>
  <si>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</si>
  <si>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</si>
  <si>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</si>
  <si>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</si>
  <si>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</si>
  <si>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</si>
  <si>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</si>
  <si>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</si>
  <si>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</si>
  <si>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</si>
  <si>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</si>
  <si>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</si>
  <si>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</si>
  <si>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</si>
  <si>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</si>
  <si>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</si>
  <si>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</si>
  <si>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</si>
  <si>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</si>
  <si>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</si>
  <si>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</si>
  <si>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</si>
  <si>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</si>
  <si>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</si>
  <si>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</si>
  <si>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</si>
  <si>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</si>
  <si>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</si>
  <si>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</si>
  <si>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</si>
  <si>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</si>
  <si>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</si>
  <si>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</si>
  <si>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</si>
  <si>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</si>
  <si>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</si>
  <si>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</si>
  <si>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</si>
  <si>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</si>
  <si>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</si>
  <si>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</si>
  <si>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</si>
  <si>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</si>
  <si>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</si>
  <si>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</si>
  <si>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</si>
  <si>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</si>
  <si>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</si>
  <si>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</si>
  <si>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</si>
  <si>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</si>
  <si>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</si>
  <si>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</si>
  <si>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</si>
  <si>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</si>
  <si>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</si>
  <si>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</si>
  <si>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</si>
  <si>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</si>
  <si>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</si>
  <si>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</si>
  <si>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</si>
  <si>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</si>
  <si>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</si>
  <si>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</si>
  <si>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</si>
  <si>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</si>
  <si>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</si>
  <si>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</si>
  <si>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</si>
  <si>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</si>
  <si>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</si>
  <si>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</si>
  <si>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</si>
  <si>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</si>
  <si>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</si>
  <si>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</si>
  <si>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</si>
  <si>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</si>
  <si>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</si>
  <si>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</si>
  <si>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</si>
  <si>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</si>
  <si>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</si>
  <si>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</si>
  <si>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</si>
  <si>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</si>
  <si>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</si>
  <si>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</si>
  <si>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</si>
  <si>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</si>
  <si>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</si>
  <si>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</si>
  <si>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</si>
  <si>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</si>
  <si>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</si>
  <si>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</si>
  <si>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</si>
  <si>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</si>
  <si>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</si>
  <si>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</si>
  <si>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</si>
  <si>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</si>
  <si>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</si>
  <si>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</si>
  <si>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</si>
  <si>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</si>
  <si>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</si>
  <si>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</si>
  <si>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</si>
  <si>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</si>
  <si>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</si>
  <si>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</si>
  <si>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</si>
  <si>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</si>
  <si>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</si>
  <si>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</si>
  <si>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</si>
  <si>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</si>
  <si>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</si>
  <si>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</si>
  <si>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</si>
  <si>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</si>
  <si>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</si>
  <si>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</si>
  <si>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</si>
  <si>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</si>
  <si>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</si>
  <si>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</si>
  <si>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</si>
  <si>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</si>
  <si>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</si>
  <si>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</si>
  <si>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</si>
  <si>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</si>
  <si>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</si>
  <si>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</si>
  <si>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</si>
  <si>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</si>
  <si>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</si>
  <si>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</si>
  <si>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</si>
  <si>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</si>
  <si>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</si>
  <si>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</si>
  <si>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</si>
  <si>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</si>
  <si>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</si>
  <si>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</si>
  <si>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</si>
  <si>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</si>
  <si>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</si>
  <si>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</si>
  <si>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</si>
  <si>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</si>
  <si>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</si>
  <si>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</si>
  <si>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</si>
  <si>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</si>
  <si>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</si>
  <si>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</si>
  <si>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</si>
  <si>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</si>
  <si>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</si>
  <si>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</si>
  <si>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</si>
  <si>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</si>
  <si>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</si>
  <si>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</si>
  <si>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</si>
  <si>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</si>
  <si>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</si>
  <si>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</si>
  <si>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</si>
  <si>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</si>
  <si>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</si>
  <si>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</si>
  <si>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</si>
  <si>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</si>
  <si>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</si>
  <si>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</si>
  <si>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</si>
  <si>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</si>
  <si>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</si>
  <si>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</si>
  <si>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</si>
  <si>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</si>
  <si>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</si>
  <si>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</si>
  <si>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</si>
  <si>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</si>
  <si>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</si>
  <si>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</si>
  <si>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</si>
  <si>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</si>
  <si>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</si>
  <si>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</si>
  <si>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</si>
  <si>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</si>
  <si>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</si>
  <si>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</si>
  <si>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</si>
  <si>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</si>
  <si>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</si>
  <si>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</si>
  <si>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</si>
  <si>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</si>
  <si>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</si>
  <si>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</si>
  <si>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</si>
  <si>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</si>
  <si>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</si>
  <si>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</si>
  <si>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</si>
  <si>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</si>
  <si>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</si>
  <si>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</si>
  <si>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</si>
  <si>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</si>
  <si>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</si>
  <si>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</si>
  <si>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</si>
  <si>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</si>
  <si>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</si>
  <si>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</si>
  <si>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</si>
  <si>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</si>
  <si>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</si>
  <si>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</si>
  <si>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</si>
  <si>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</si>
  <si>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</si>
  <si>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</si>
  <si>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</si>
  <si>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</si>
  <si>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</si>
  <si>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</si>
  <si>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</si>
  <si>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</si>
  <si>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</si>
  <si>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</si>
  <si>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</si>
  <si>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</si>
  <si>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</si>
  <si>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</si>
  <si>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</si>
  <si>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</si>
  <si>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</si>
  <si>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</si>
  <si>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</si>
  <si>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</si>
  <si>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</si>
  <si>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</si>
  <si>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</si>
  <si>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</si>
  <si>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</si>
  <si>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</si>
  <si>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</si>
  <si>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</si>
  <si>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</si>
  <si>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</si>
  <si>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</si>
  <si>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</si>
  <si>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</si>
  <si>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</si>
  <si>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</si>
  <si>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</si>
  <si>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</si>
  <si>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</si>
  <si>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</si>
  <si>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</si>
  <si>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</si>
  <si>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</si>
  <si>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</si>
  <si>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</si>
  <si>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</si>
  <si>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</si>
  <si>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</si>
  <si>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</si>
  <si>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</si>
  <si>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</si>
  <si>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</si>
  <si>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</si>
  <si>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</si>
  <si>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</si>
  <si>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</si>
  <si>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</si>
  <si>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</si>
  <si>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</si>
  <si>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</si>
  <si>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</si>
  <si>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</si>
  <si>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</si>
  <si>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</si>
  <si>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</si>
  <si>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</si>
  <si>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</si>
  <si>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</si>
  <si>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</si>
  <si>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</si>
  <si>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</si>
  <si>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</si>
  <si>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</si>
  <si>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</si>
  <si>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</si>
  <si>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</si>
  <si>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</si>
  <si>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</si>
  <si>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</si>
  <si>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</si>
  <si>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</si>
  <si>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</si>
  <si>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</si>
  <si>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</si>
  <si>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</si>
  <si>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</si>
  <si>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</si>
  <si>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</si>
  <si>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</si>
  <si>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</si>
  <si>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</si>
  <si>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</si>
  <si>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</si>
  <si>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</si>
  <si>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</si>
  <si>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</si>
  <si>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</si>
  <si>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</si>
  <si>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</si>
  <si>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</si>
  <si>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</si>
  <si>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</si>
  <si>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</si>
  <si>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</si>
  <si>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</si>
  <si>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</si>
  <si>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</si>
  <si>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</si>
  <si>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</si>
  <si>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</si>
  <si>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</si>
  <si>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</si>
  <si>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</si>
  <si>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</si>
  <si>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</si>
  <si>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</si>
  <si>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</si>
  <si>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</si>
  <si>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</si>
  <si>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</si>
  <si>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</si>
  <si>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</si>
  <si>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</si>
  <si>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</si>
  <si>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</si>
  <si>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</si>
  <si>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</si>
  <si>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</si>
  <si>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</si>
  <si>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</si>
  <si>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</si>
  <si>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</si>
  <si>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</si>
  <si>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</si>
  <si>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</si>
  <si>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</si>
  <si>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</si>
  <si>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</si>
  <si>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</si>
  <si>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</si>
  <si>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</si>
  <si>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</si>
  <si>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</si>
  <si>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</si>
  <si>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</si>
  <si>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</si>
  <si>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</si>
  <si>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</si>
  <si>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</si>
  <si>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</si>
  <si>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</si>
  <si>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</si>
  <si>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</si>
  <si>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</si>
  <si>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</si>
  <si>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</si>
  <si>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</si>
  <si>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</si>
  <si>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</si>
  <si>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</si>
  <si>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</si>
  <si>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</si>
  <si>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</si>
  <si>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</si>
  <si>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</si>
  <si>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</si>
  <si>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</si>
  <si>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</si>
  <si>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</si>
  <si>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</si>
  <si>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</si>
  <si>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</si>
  <si>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</si>
  <si>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</si>
  <si>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</si>
  <si>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</si>
  <si>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</si>
  <si>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</si>
  <si>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</si>
  <si>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</si>
  <si>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</si>
  <si>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</si>
  <si>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</si>
  <si>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</si>
  <si>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</si>
  <si>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</si>
  <si>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</si>
  <si>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</si>
  <si>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</si>
  <si>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</si>
  <si>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</si>
  <si>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</si>
  <si>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</si>
  <si>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</si>
  <si>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</si>
  <si>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</si>
  <si>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</si>
  <si>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</si>
  <si>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</si>
  <si>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</si>
  <si>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</si>
  <si>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</si>
  <si>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</si>
  <si>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</si>
  <si>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</si>
  <si>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</si>
  <si>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</si>
  <si>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</si>
  <si>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</si>
  <si>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</si>
  <si>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</si>
  <si>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</si>
  <si>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</si>
  <si>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</si>
  <si>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</si>
  <si>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</si>
  <si>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</si>
  <si>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</si>
  <si>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</si>
  <si>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</si>
  <si>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</si>
  <si>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</si>
  <si>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</si>
  <si>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</si>
  <si>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</si>
  <si>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</si>
  <si>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</si>
  <si>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</si>
  <si>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</si>
  <si>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</si>
  <si>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</si>
  <si>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</si>
  <si>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</si>
  <si>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</si>
  <si>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</si>
  <si>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</si>
  <si>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</si>
  <si>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</si>
  <si>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</si>
  <si>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</si>
  <si>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</si>
  <si>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</si>
  <si>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</si>
  <si>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</si>
  <si>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</si>
  <si>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</si>
  <si>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</si>
  <si>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</si>
  <si>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</si>
  <si>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</si>
  <si>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</si>
  <si>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</si>
  <si>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</si>
  <si>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</si>
  <si>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</si>
  <si>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</si>
  <si>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</si>
  <si>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</si>
  <si>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</si>
  <si>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</si>
  <si>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</si>
  <si>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</si>
  <si>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</si>
  <si>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</si>
  <si>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</si>
  <si>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</si>
  <si>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</si>
  <si>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</si>
  <si>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</si>
  <si>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</si>
  <si>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</si>
  <si>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</si>
  <si>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</si>
  <si>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</si>
  <si>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</si>
  <si>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</si>
  <si>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</si>
  <si>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</si>
  <si>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</si>
  <si>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</si>
  <si>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</si>
  <si>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</si>
  <si>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</si>
  <si>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</si>
  <si>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</si>
  <si>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</si>
  <si>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</si>
  <si>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</si>
  <si>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</si>
  <si>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</si>
  <si>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</si>
  <si>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</si>
  <si>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</si>
  <si>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</si>
  <si>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</si>
  <si>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</si>
  <si>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</si>
  <si>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</si>
  <si>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</si>
  <si>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</si>
  <si>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</si>
  <si>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</si>
  <si>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</si>
  <si>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</si>
  <si>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</si>
  <si>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</si>
  <si>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</si>
  <si>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</si>
  <si>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</si>
  <si>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</si>
  <si>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</si>
  <si>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</si>
  <si>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</si>
  <si>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</si>
  <si>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</si>
  <si>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</si>
  <si>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</si>
  <si>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</si>
  <si>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</si>
  <si>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</si>
  <si>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</si>
  <si>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</si>
  <si>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</si>
  <si>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</si>
  <si>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</si>
  <si>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</si>
  <si>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</si>
  <si>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</si>
  <si>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</si>
  <si>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</si>
  <si>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</si>
  <si>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</si>
  <si>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</si>
  <si>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</si>
  <si>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</si>
  <si>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</si>
  <si>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</si>
  <si>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</si>
  <si>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</si>
  <si>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</si>
  <si>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</si>
  <si>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</si>
  <si>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</si>
  <si>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</si>
  <si>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</si>
  <si>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</si>
  <si>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</si>
  <si>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</si>
  <si>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</si>
  <si>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</si>
  <si>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</si>
  <si>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</si>
  <si>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</si>
  <si>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</si>
  <si>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</si>
  <si>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</si>
  <si>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</si>
  <si>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</si>
  <si>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</si>
  <si>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</si>
  <si>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</si>
  <si>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</si>
  <si>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</si>
  <si>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</si>
  <si>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</si>
  <si>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</si>
  <si>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</si>
  <si>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</si>
  <si>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</si>
  <si>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</si>
  <si>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</si>
  <si>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</si>
  <si>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</si>
  <si>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</si>
  <si>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</si>
  <si>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</si>
  <si>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</si>
  <si>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</si>
  <si>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</si>
  <si>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</si>
  <si>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</si>
  <si>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</si>
  <si>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</si>
  <si>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</si>
  <si>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</si>
  <si>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</si>
  <si>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</si>
  <si>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</si>
  <si>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</si>
  <si>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</si>
  <si>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</si>
  <si>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</si>
  <si>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</si>
  <si>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</si>
  <si>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</si>
  <si>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</si>
  <si>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</si>
  <si>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</si>
  <si>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</si>
  <si>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</si>
  <si>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</si>
  <si>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</si>
  <si>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</si>
  <si>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</si>
  <si>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</si>
  <si>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</si>
  <si>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</si>
  <si>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</si>
  <si>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</si>
  <si>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</si>
  <si>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</si>
  <si>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</si>
  <si>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</si>
  <si>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</si>
  <si>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</si>
  <si>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</si>
  <si>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</si>
  <si>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</si>
  <si>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</si>
  <si>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</si>
  <si>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</si>
  <si>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</si>
  <si>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</si>
  <si>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</si>
  <si>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</si>
  <si>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</si>
  <si>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</si>
  <si>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</si>
  <si>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</si>
  <si>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</si>
  <si>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</si>
  <si>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</si>
  <si>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</si>
  <si>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</si>
  <si>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</si>
  <si>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</si>
  <si>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</si>
  <si>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</si>
  <si>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</si>
  <si>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</si>
  <si>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</si>
  <si>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</si>
  <si>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</si>
  <si>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</si>
  <si>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</si>
  <si>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</si>
  <si>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</si>
  <si>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</si>
  <si>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</si>
  <si>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</si>
  <si>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</si>
  <si>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</si>
  <si>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</si>
  <si>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</si>
  <si>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</si>
  <si>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</si>
  <si>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</si>
  <si>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</si>
  <si>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</si>
  <si>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</si>
  <si>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</si>
  <si>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</si>
  <si>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</si>
  <si>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</si>
  <si>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</si>
  <si>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</si>
  <si>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</si>
  <si>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</si>
  <si>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</si>
  <si>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</si>
  <si>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</si>
  <si>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</si>
  <si>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</si>
  <si>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</si>
  <si>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</si>
  <si>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</si>
  <si>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</si>
  <si>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</si>
  <si>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</si>
  <si>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</si>
  <si>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</si>
  <si>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</si>
  <si>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</si>
  <si>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</si>
  <si>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</si>
  <si>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</si>
  <si>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</si>
  <si>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</si>
  <si>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</si>
  <si>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</si>
  <si>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</si>
  <si>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</si>
  <si>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</si>
  <si>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</si>
  <si>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</si>
  <si>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</si>
  <si>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</si>
  <si>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</si>
  <si>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</si>
  <si>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</si>
  <si>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</si>
  <si>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</si>
  <si>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</si>
  <si>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</si>
  <si>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</si>
  <si>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</si>
  <si>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</si>
  <si>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</si>
  <si>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</si>
  <si>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</si>
  <si>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</si>
  <si>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</si>
  <si>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</si>
  <si>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</si>
  <si>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</si>
  <si>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</si>
  <si>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</si>
  <si>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</si>
  <si>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</si>
  <si>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</si>
  <si>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</si>
  <si>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</si>
  <si>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</si>
  <si>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</si>
  <si>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</si>
  <si>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</si>
  <si>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</si>
  <si>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</si>
  <si>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</si>
  <si>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</si>
  <si>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</si>
  <si>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</si>
  <si>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</si>
  <si>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</si>
  <si>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</si>
  <si>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</si>
  <si>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</si>
  <si>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</si>
  <si>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</si>
  <si>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</si>
  <si>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</si>
  <si>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</si>
  <si>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</si>
  <si>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</si>
  <si>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</si>
  <si>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</si>
  <si>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</si>
  <si>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</si>
  <si>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</si>
  <si>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</si>
  <si>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</si>
  <si>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</si>
  <si>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</si>
  <si>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</si>
  <si>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</si>
  <si>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</si>
  <si>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</si>
  <si>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</si>
  <si>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</si>
  <si>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</si>
  <si>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</si>
  <si>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</si>
  <si>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</si>
  <si>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</si>
  <si>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</si>
  <si>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</si>
  <si>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</si>
  <si>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</si>
  <si>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</si>
  <si>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</si>
  <si>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</si>
  <si>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</si>
  <si>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</si>
  <si>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</si>
  <si>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</si>
  <si>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</si>
  <si>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</si>
  <si>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</si>
  <si>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</si>
  <si>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</si>
  <si>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</si>
  <si>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</si>
  <si>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</si>
  <si>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</si>
  <si>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</si>
  <si>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</si>
  <si>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</si>
  <si>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</si>
  <si>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</si>
  <si>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</si>
  <si>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</si>
  <si>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</si>
  <si>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</si>
  <si>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</si>
  <si>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</si>
  <si>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</si>
  <si>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</si>
  <si>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</si>
  <si>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</si>
  <si>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</si>
  <si>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</si>
  <si>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</si>
  <si>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</si>
  <si>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</si>
  <si>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</si>
  <si>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</si>
  <si>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</si>
  <si>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</si>
  <si>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</si>
  <si>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</si>
  <si>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</si>
  <si>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</si>
  <si>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</si>
  <si>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</si>
  <si>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</si>
  <si>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</si>
  <si>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</si>
  <si>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</si>
  <si>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</si>
  <si>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</si>
  <si>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</si>
  <si>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</si>
  <si>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</si>
  <si>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</si>
  <si>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</si>
  <si>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</si>
  <si>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</si>
  <si>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</si>
  <si>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</si>
  <si>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</si>
  <si>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</si>
  <si>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</si>
  <si>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</si>
  <si>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</si>
  <si>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</si>
  <si>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</si>
  <si>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</si>
  <si>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</si>
  <si>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</si>
  <si>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</si>
  <si>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</si>
  <si>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</si>
  <si>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</si>
  <si>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</si>
  <si>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</si>
  <si>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</si>
  <si>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</si>
  <si>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</si>
  <si>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</si>
  <si>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</si>
  <si>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</si>
  <si>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</si>
  <si>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</si>
  <si>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</si>
  <si>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</si>
  <si>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</si>
  <si>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</si>
  <si>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</si>
  <si>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</si>
  <si>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</si>
  <si>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</si>
  <si>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</si>
  <si>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</si>
  <si>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</si>
  <si>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</si>
  <si>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</si>
  <si>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</si>
  <si>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</si>
  <si>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</si>
  <si>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</si>
  <si>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</si>
  <si>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</si>
  <si>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</si>
  <si>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</si>
  <si>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</si>
  <si>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</si>
  <si>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</si>
  <si>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</si>
  <si>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</si>
  <si>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</si>
  <si>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</si>
  <si>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</si>
  <si>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</si>
  <si>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</si>
  <si>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</si>
  <si>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</si>
  <si>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</si>
  <si>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</si>
  <si>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</si>
  <si>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</si>
  <si>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</si>
  <si>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</si>
  <si>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</si>
  <si>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</si>
  <si>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</si>
  <si>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</si>
  <si>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</si>
  <si>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</si>
  <si>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</si>
  <si>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</si>
  <si>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</si>
  <si>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</si>
  <si>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</si>
  <si>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</si>
  <si>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</si>
  <si>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</si>
  <si>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</si>
  <si>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</si>
  <si>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</si>
  <si>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</si>
  <si>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</si>
  <si>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</si>
  <si>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</si>
  <si>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</si>
  <si>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</si>
  <si>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</si>
  <si>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</si>
  <si>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</si>
  <si>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</si>
  <si>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</si>
  <si>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</si>
  <si>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</si>
  <si>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</si>
  <si>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</si>
  <si>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</si>
  <si>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</si>
  <si>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</si>
  <si>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</si>
  <si>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</si>
  <si>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</si>
  <si>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</si>
  <si>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</si>
  <si>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</si>
  <si>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</si>
  <si>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</si>
  <si>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</si>
  <si>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</si>
  <si>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</si>
  <si>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</si>
  <si>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</si>
  <si>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</si>
  <si>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</si>
  <si>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</si>
  <si>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</si>
  <si>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</si>
  <si>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</si>
  <si>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</si>
  <si>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</si>
  <si>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</si>
  <si>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</si>
  <si>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</si>
  <si>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</si>
  <si>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</si>
  <si>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</si>
  <si>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</si>
  <si>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</si>
  <si>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</si>
  <si>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</si>
  <si>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</si>
  <si>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</si>
  <si>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</si>
  <si>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</si>
  <si>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</si>
  <si>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</si>
  <si>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</si>
  <si>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</si>
  <si>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</si>
  <si>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</si>
  <si>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</si>
  <si>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</si>
  <si>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</si>
  <si>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</si>
  <si>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</si>
  <si>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</si>
  <si>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</si>
  <si>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</si>
  <si>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</si>
  <si>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</si>
  <si>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</si>
  <si>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</si>
  <si>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</si>
  <si>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</si>
  <si>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</si>
  <si>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</si>
  <si>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</si>
  <si>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</si>
  <si>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</si>
  <si>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</si>
  <si>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</si>
  <si>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</si>
  <si>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</si>
  <si>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</si>
  <si>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</si>
  <si>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</si>
  <si>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</si>
  <si>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</si>
  <si>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</si>
  <si>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</si>
  <si>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</si>
  <si>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</si>
  <si>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</si>
  <si>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</si>
  <si>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</si>
  <si>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</si>
  <si>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</si>
  <si>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</si>
  <si>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</si>
  <si>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</si>
  <si>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</si>
  <si>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</si>
  <si>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</si>
  <si>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</si>
  <si>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</si>
  <si>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</si>
  <si>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</si>
  <si>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</si>
  <si>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</si>
  <si>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</si>
  <si>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</si>
  <si>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</si>
  <si>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</si>
  <si>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</si>
  <si>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</si>
  <si>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</si>
  <si>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</si>
  <si>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</si>
  <si>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</si>
  <si>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</si>
  <si>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</si>
  <si>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</si>
  <si>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</si>
  <si>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</si>
  <si>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</si>
  <si>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</si>
  <si>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</si>
  <si>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</si>
  <si>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</si>
  <si>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</si>
  <si>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</si>
  <si>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</si>
  <si>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</si>
  <si>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</si>
  <si>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</si>
  <si>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</si>
  <si>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</si>
  <si>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</si>
  <si>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</si>
  <si>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</si>
  <si>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</si>
  <si>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</si>
  <si>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</si>
  <si>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</si>
  <si>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</si>
  <si>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</si>
  <si>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</si>
  <si>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</si>
  <si>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</si>
  <si>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</si>
  <si>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</si>
  <si>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</si>
  <si>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</si>
  <si>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</si>
  <si>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</si>
  <si>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</si>
  <si>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</si>
  <si>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</si>
  <si>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</si>
  <si>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</si>
  <si>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</si>
  <si>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</si>
  <si>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</si>
  <si>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</si>
  <si>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</si>
  <si>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</si>
  <si>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</si>
  <si>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</si>
  <si>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</si>
  <si>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</si>
  <si>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</si>
  <si>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</si>
  <si>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</si>
  <si>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</si>
  <si>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</si>
  <si>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</si>
  <si>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</si>
  <si>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</si>
  <si>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</si>
  <si>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</si>
  <si>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</si>
  <si>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</si>
  <si>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</si>
  <si>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</si>
  <si>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</si>
  <si>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</si>
  <si>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</si>
  <si>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</si>
  <si>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</si>
  <si>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</si>
  <si>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</si>
  <si>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</si>
  <si>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</si>
  <si>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</si>
  <si>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</si>
  <si>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</si>
  <si>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</si>
  <si>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</si>
  <si>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</si>
  <si>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</si>
  <si>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</si>
  <si>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</si>
  <si>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</si>
  <si>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</si>
  <si>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</si>
  <si>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</si>
  <si>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</si>
  <si>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</si>
  <si>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</si>
  <si>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</si>
  <si>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</si>
  <si>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</si>
  <si>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</si>
  <si>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</si>
  <si>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</si>
  <si>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</si>
  <si>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</si>
  <si>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</si>
  <si>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</si>
  <si>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</si>
  <si>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</si>
  <si>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</si>
  <si>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</si>
  <si>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</si>
  <si>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</si>
  <si>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</si>
  <si>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</si>
  <si>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</si>
  <si>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</si>
  <si>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</si>
  <si>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</si>
  <si>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</si>
  <si>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</si>
  <si>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</si>
  <si>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</si>
  <si>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</si>
  <si>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</si>
  <si>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</si>
  <si>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</si>
  <si>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</si>
  <si>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</si>
  <si>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</si>
  <si>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</si>
  <si>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</si>
  <si>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</si>
  <si>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</si>
  <si>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</si>
  <si>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</si>
  <si>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</si>
  <si>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</si>
  <si>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</si>
  <si>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</si>
  <si>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</si>
  <si>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</si>
  <si>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</si>
  <si>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</si>
  <si>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</si>
  <si>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</si>
  <si>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</si>
  <si>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</si>
  <si>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</si>
  <si>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</si>
  <si>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</si>
  <si>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</si>
  <si>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</si>
  <si>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</si>
  <si>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</si>
  <si>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</si>
  <si>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</si>
  <si>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</si>
  <si>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</si>
  <si>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</si>
  <si>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</si>
  <si>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</si>
  <si>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</si>
  <si>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</si>
  <si>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</si>
  <si>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</si>
  <si>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</si>
  <si>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</si>
  <si>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</si>
  <si>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</si>
  <si>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</si>
  <si>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</si>
  <si>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</si>
  <si>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</si>
  <si>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</si>
  <si>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</si>
  <si>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</si>
  <si>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</si>
  <si>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</si>
  <si>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</si>
  <si>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</si>
  <si>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</si>
  <si>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</si>
  <si>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</si>
  <si>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</si>
  <si>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</si>
  <si>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</si>
  <si>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</si>
  <si>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</si>
  <si>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</si>
  <si>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</si>
  <si>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</si>
  <si>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</si>
  <si>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</si>
  <si>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</si>
  <si>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</si>
  <si>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</si>
  <si>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</si>
  <si>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</si>
  <si>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</si>
  <si>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</si>
  <si>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</si>
  <si>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</si>
  <si>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</si>
  <si>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</si>
  <si>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</si>
  <si>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</si>
  <si>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</si>
  <si>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</si>
  <si>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</si>
  <si>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</si>
  <si>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</si>
  <si>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</si>
  <si>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</si>
  <si>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</si>
  <si>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</si>
  <si>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</si>
  <si>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</si>
  <si>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</si>
  <si>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</si>
  <si>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</si>
  <si>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</si>
  <si>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</si>
  <si>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</si>
  <si>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</si>
  <si>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</si>
  <si>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</si>
  <si>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</si>
  <si>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</si>
  <si>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</si>
  <si>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</si>
  <si>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</si>
  <si>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</si>
  <si>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</si>
  <si>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</si>
  <si>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</si>
  <si>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</si>
  <si>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</si>
  <si>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</si>
  <si>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</si>
  <si>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</si>
  <si>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</si>
  <si>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</si>
  <si>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</si>
  <si>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</si>
  <si>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</si>
  <si>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</si>
  <si>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</si>
  <si>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</si>
  <si>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</si>
  <si>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</si>
  <si>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</si>
  <si>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</si>
  <si>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</si>
  <si>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</si>
  <si>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</si>
  <si>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</si>
  <si>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</si>
  <si>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</si>
  <si>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</si>
  <si>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</si>
  <si>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</si>
  <si>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</si>
  <si>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</si>
  <si>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</si>
  <si>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</si>
  <si>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</si>
  <si>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</si>
  <si>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</si>
  <si>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</si>
  <si>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</si>
  <si>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</si>
  <si>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</si>
  <si>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</si>
  <si>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</si>
  <si>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</si>
  <si>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</si>
  <si>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</si>
  <si>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</si>
  <si>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</si>
  <si>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</si>
  <si>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</si>
  <si>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</si>
  <si>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</si>
  <si>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</si>
  <si>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</si>
  <si>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</si>
  <si>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</si>
  <si>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</si>
  <si>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</si>
  <si>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</si>
  <si>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</si>
  <si>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</si>
  <si>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</si>
  <si>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</si>
  <si>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</si>
  <si>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</si>
  <si>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</si>
  <si>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</si>
  <si>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</si>
  <si>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</si>
  <si>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</si>
  <si>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</si>
  <si>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</si>
  <si>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</si>
  <si>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</si>
  <si>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</si>
  <si>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</si>
  <si>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</si>
  <si>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</si>
  <si>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</si>
  <si>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</si>
  <si>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</si>
  <si>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</si>
  <si>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</si>
  <si>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</si>
  <si>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</si>
  <si>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</si>
  <si>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</si>
  <si>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</si>
  <si>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</si>
  <si>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</si>
  <si>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</si>
  <si>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</si>
  <si>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</si>
  <si>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</si>
  <si>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</si>
  <si>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</si>
  <si>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</si>
  <si>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</si>
  <si>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</si>
  <si>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</si>
  <si>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</si>
  <si>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</si>
  <si>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</si>
  <si>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</si>
  <si>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</si>
  <si>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</si>
  <si>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</si>
  <si>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</si>
  <si>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</si>
  <si>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</si>
  <si>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</si>
  <si>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</si>
  <si>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</si>
  <si>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</si>
  <si>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</si>
  <si>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</si>
  <si>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</si>
  <si>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</si>
  <si>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</si>
  <si>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</si>
  <si>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</si>
  <si>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</si>
  <si>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</si>
  <si>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</si>
  <si>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</si>
  <si>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</si>
  <si>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</si>
  <si>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</si>
  <si>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</si>
  <si>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</si>
  <si>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</si>
  <si>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</si>
  <si>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</si>
  <si>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</si>
  <si>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</si>
  <si>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</si>
  <si>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</si>
  <si>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</si>
  <si>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</si>
  <si>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</si>
  <si>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</si>
  <si>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</si>
  <si>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</si>
  <si>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</si>
  <si>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</si>
  <si>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</si>
  <si>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</si>
  <si>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</si>
  <si>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</si>
  <si>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</si>
  <si>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</si>
  <si>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</si>
  <si>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</si>
  <si>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</si>
  <si>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</si>
  <si>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</si>
  <si>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</si>
  <si>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</si>
  <si>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</si>
  <si>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</si>
  <si>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</si>
  <si>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</si>
  <si>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</si>
  <si>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</si>
  <si>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</si>
  <si>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</si>
  <si>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</si>
  <si>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</si>
  <si>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</si>
  <si>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</si>
  <si>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</si>
  <si>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</si>
  <si>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</si>
  <si>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</si>
  <si>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</si>
  <si>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</si>
  <si>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</si>
  <si>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</si>
  <si>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</si>
  <si>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</si>
  <si>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</si>
  <si>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</si>
  <si>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</si>
  <si>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</si>
  <si>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</si>
  <si>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</si>
  <si>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</si>
  <si>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</si>
  <si>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</si>
  <si>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</si>
  <si>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</si>
  <si>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</si>
  <si>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</si>
  <si>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</si>
  <si>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</si>
  <si>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</si>
  <si>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</si>
  <si>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</si>
  <si>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</si>
  <si>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</si>
  <si>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</si>
  <si>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</si>
  <si>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</si>
  <si>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</si>
  <si>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</si>
  <si>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</si>
  <si>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</si>
  <si>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</si>
  <si>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</si>
  <si>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</si>
  <si>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</si>
  <si>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</si>
  <si>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</si>
  <si>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</si>
  <si>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</si>
  <si>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</si>
  <si>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</si>
  <si>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</si>
  <si>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</si>
  <si>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</si>
  <si>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</si>
  <si>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</si>
  <si>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</si>
  <si>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</si>
  <si>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</si>
  <si>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</si>
  <si>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</si>
  <si>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</si>
  <si>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</si>
  <si>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</si>
  <si>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</si>
  <si>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</si>
  <si>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</si>
  <si>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</si>
  <si>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</si>
  <si>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</si>
  <si>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</si>
  <si>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</si>
  <si>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</si>
  <si>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</si>
  <si>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</si>
  <si>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</si>
  <si>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</si>
  <si>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</si>
  <si>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</si>
  <si>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</si>
  <si>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</si>
  <si>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</si>
  <si>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</si>
  <si>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</si>
  <si>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</si>
  <si>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</si>
  <si>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</si>
  <si>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</si>
  <si>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</si>
  <si>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</si>
  <si>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</si>
  <si>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</si>
  <si>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</si>
  <si>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</si>
  <si>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</si>
  <si>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</si>
  <si>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</si>
  <si>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</si>
  <si>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</si>
  <si>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</si>
  <si>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</si>
  <si>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</si>
  <si>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</si>
  <si>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</si>
  <si>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</si>
  <si>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</si>
  <si>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</si>
  <si>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</si>
  <si>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</si>
  <si>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</si>
  <si>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</si>
  <si>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</si>
  <si>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</si>
  <si>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</si>
  <si>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</si>
  <si>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</si>
  <si>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</si>
  <si>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</si>
  <si>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</si>
  <si>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</si>
  <si>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</si>
  <si>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</si>
  <si>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</si>
  <si>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</si>
  <si>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</si>
  <si>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</si>
  <si>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</si>
  <si>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</si>
  <si>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</si>
  <si>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</si>
  <si>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</si>
  <si>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</si>
  <si>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</si>
  <si>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</si>
  <si>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</si>
  <si>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</si>
  <si>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</si>
  <si>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</si>
  <si>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</si>
  <si>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</si>
  <si>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</si>
  <si>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</si>
  <si>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</si>
  <si>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</si>
  <si>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</si>
  <si>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</si>
  <si>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</si>
  <si>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</si>
  <si>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</si>
  <si>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</si>
  <si>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</si>
  <si>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</si>
  <si>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</si>
  <si>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</si>
  <si>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</si>
  <si>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</si>
  <si>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</si>
  <si>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</si>
  <si>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</si>
  <si>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</si>
  <si>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</si>
  <si>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</si>
  <si>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</si>
  <si>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</si>
  <si>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</si>
  <si>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</si>
  <si>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</si>
  <si>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</si>
  <si>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</si>
  <si>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</si>
  <si>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</si>
  <si>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</si>
  <si>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</si>
  <si>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</si>
  <si>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</si>
  <si>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</si>
  <si>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</si>
  <si>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</si>
  <si>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</si>
  <si>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</si>
  <si>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</si>
  <si>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</si>
  <si>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</si>
  <si>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</si>
  <si>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</si>
  <si>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</si>
  <si>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</si>
  <si>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</si>
  <si>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</si>
  <si>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</si>
  <si>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</si>
  <si>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</si>
  <si>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</si>
  <si>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</si>
  <si>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</si>
  <si>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</si>
  <si>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</si>
  <si>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</si>
  <si>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</si>
  <si>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</si>
  <si>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</si>
  <si>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</si>
  <si>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</si>
  <si>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</si>
  <si>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</si>
  <si>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</si>
  <si>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</si>
  <si>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</si>
  <si>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</si>
  <si>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</si>
  <si>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</si>
  <si>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</si>
  <si>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</si>
  <si>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</si>
  <si>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</si>
  <si>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</si>
  <si>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</si>
  <si>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</si>
  <si>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</si>
  <si>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</si>
  <si>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</si>
  <si>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</si>
  <si>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</si>
  <si>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</si>
  <si>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</si>
  <si>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</si>
  <si>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</si>
  <si>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</si>
  <si>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</si>
  <si>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</si>
  <si>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</si>
  <si>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</si>
  <si>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</si>
  <si>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</si>
  <si>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</si>
  <si>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</si>
  <si>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</si>
  <si>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</si>
  <si>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</si>
  <si>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</si>
  <si>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</si>
  <si>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</si>
  <si>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</si>
  <si>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</si>
  <si>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</si>
  <si>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</si>
  <si>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</si>
  <si>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</si>
  <si>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</si>
  <si>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</si>
  <si>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</si>
  <si>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</si>
  <si>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</si>
  <si>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</si>
  <si>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</si>
  <si>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</si>
  <si>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</si>
  <si>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</si>
  <si>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</si>
  <si>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</si>
  <si>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</si>
  <si>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</si>
  <si>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</si>
  <si>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</si>
  <si>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</si>
  <si>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</si>
  <si>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</si>
  <si>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</si>
  <si>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</si>
  <si>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</si>
  <si>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</si>
  <si>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</si>
  <si>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</si>
  <si>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</si>
  <si>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</si>
  <si>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</si>
  <si>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</si>
  <si>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</si>
  <si>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</si>
  <si>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</si>
  <si>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</si>
  <si>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</si>
  <si>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</si>
  <si>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</si>
  <si>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</si>
  <si>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</si>
  <si>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</si>
  <si>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</si>
  <si>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</si>
  <si>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</si>
  <si>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</si>
  <si>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</si>
  <si>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</si>
  <si>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</si>
  <si>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</si>
  <si>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</si>
  <si>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</si>
  <si>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</si>
  <si>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</si>
  <si>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</si>
  <si>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</si>
  <si>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</si>
  <si>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</si>
  <si>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</si>
  <si>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</si>
  <si>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</si>
  <si>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</si>
  <si>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</si>
  <si>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</si>
  <si>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</si>
  <si>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</si>
  <si>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</si>
  <si>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</si>
  <si>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</si>
  <si>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</si>
  <si>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</si>
  <si>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</si>
  <si>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</si>
  <si>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</si>
  <si>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</si>
  <si>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</si>
  <si>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</si>
  <si>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</si>
  <si>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</si>
  <si>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</si>
  <si>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</si>
  <si>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</si>
  <si>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</si>
  <si>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</si>
  <si>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</si>
  <si>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</si>
  <si>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</si>
  <si>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</si>
  <si>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</si>
  <si>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</si>
  <si>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</si>
  <si>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</si>
  <si>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</si>
  <si>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</si>
  <si>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</si>
  <si>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</si>
  <si>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</si>
  <si>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</si>
  <si>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</si>
  <si>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</si>
  <si>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</si>
  <si>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</si>
  <si>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</si>
  <si>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</si>
  <si>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</si>
  <si>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</si>
  <si>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</si>
  <si>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</si>
  <si>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</si>
  <si>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</si>
  <si>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</si>
  <si>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</si>
  <si>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</si>
  <si>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</si>
  <si>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</si>
  <si>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</si>
  <si>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</si>
  <si>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</si>
  <si>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</si>
  <si>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</si>
  <si>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</si>
  <si>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</si>
  <si>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</si>
  <si>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</si>
  <si>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</si>
  <si>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</si>
  <si>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</si>
  <si>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</si>
  <si>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</si>
  <si>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</si>
  <si>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</si>
  <si>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</si>
  <si>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</si>
  <si>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</si>
  <si>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</si>
  <si>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</si>
  <si>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</si>
  <si>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</si>
  <si>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</si>
  <si>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</si>
  <si>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</si>
  <si>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</si>
  <si>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</si>
  <si>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</si>
  <si>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</si>
  <si>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</si>
  <si>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</si>
  <si>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</si>
  <si>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</si>
  <si>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</si>
  <si>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</si>
  <si>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</si>
  <si>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</si>
  <si>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</si>
  <si>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</si>
  <si>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</si>
  <si>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</si>
  <si>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</si>
  <si>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</si>
  <si>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</si>
  <si>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</si>
  <si>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</si>
  <si>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</si>
  <si>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</si>
  <si>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</si>
  <si>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</si>
  <si>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</si>
  <si>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</si>
  <si>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</si>
  <si>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</si>
  <si>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</si>
  <si>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</si>
  <si>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</si>
  <si>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</si>
  <si>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</si>
  <si>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</si>
  <si>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</si>
  <si>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</si>
  <si>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</si>
  <si>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</si>
  <si>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</si>
  <si>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</si>
  <si>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</si>
  <si>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</si>
  <si>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</si>
  <si>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</si>
  <si>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</si>
  <si>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</si>
  <si>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</si>
  <si>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</si>
  <si>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</si>
  <si>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</si>
  <si>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</si>
  <si>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</si>
  <si>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</si>
  <si>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</si>
  <si>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</si>
  <si>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</si>
  <si>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</si>
  <si>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</si>
  <si>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</si>
  <si>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</si>
  <si>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</si>
  <si>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</si>
  <si>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</si>
  <si>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</si>
  <si>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</si>
  <si>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</si>
  <si>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</si>
  <si>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</si>
  <si>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</si>
  <si>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</si>
  <si>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</si>
  <si>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</si>
  <si>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</si>
  <si>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</si>
  <si>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</si>
  <si>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</si>
  <si>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</si>
  <si>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</si>
  <si>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</si>
  <si>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</si>
  <si>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</si>
  <si>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</si>
  <si>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</si>
  <si>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</si>
  <si>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</si>
  <si>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</si>
  <si>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</si>
  <si>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</si>
  <si>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</si>
  <si>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</si>
  <si>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</si>
  <si>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</si>
  <si>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</si>
  <si>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</si>
  <si>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</si>
  <si>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</si>
  <si>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</si>
  <si>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</si>
  <si>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</si>
  <si>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</si>
  <si>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</si>
  <si>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</si>
  <si>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</si>
  <si>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</si>
  <si>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</si>
  <si>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</si>
  <si>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</si>
  <si>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</si>
  <si>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</si>
  <si>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</si>
  <si>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</si>
  <si>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</si>
  <si>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</si>
  <si>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</si>
  <si>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</si>
  <si>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</si>
  <si>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</si>
  <si>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</si>
  <si>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</si>
  <si>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</si>
  <si>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</si>
  <si>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</si>
  <si>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</si>
  <si>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</si>
  <si>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</si>
  <si>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</si>
  <si>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</si>
  <si>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</si>
  <si>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</si>
  <si>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</si>
  <si>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</si>
  <si>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</si>
  <si>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</si>
  <si>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</si>
  <si>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</si>
  <si>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</si>
  <si>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</si>
  <si>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</si>
  <si>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</si>
  <si>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</si>
  <si>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</si>
  <si>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</si>
  <si>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</si>
  <si>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</si>
  <si>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</si>
  <si>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</si>
  <si>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</si>
  <si>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</si>
  <si>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</si>
  <si>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</si>
  <si>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</si>
  <si>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</si>
  <si>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</si>
  <si>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</si>
  <si>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</si>
  <si>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</si>
  <si>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</si>
  <si>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</si>
  <si>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</si>
  <si>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</si>
  <si>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</si>
  <si>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</si>
  <si>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</si>
  <si>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</si>
  <si>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</si>
  <si>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</si>
  <si>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</si>
  <si>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</si>
  <si>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</si>
  <si>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</si>
  <si>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</si>
  <si>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</si>
  <si>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</si>
  <si>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</si>
  <si>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</si>
  <si>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</si>
  <si>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</si>
  <si>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</si>
  <si>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</si>
  <si>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</si>
  <si>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</si>
  <si>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</si>
  <si>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</si>
  <si>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</si>
  <si>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</si>
  <si>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</si>
  <si>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</si>
  <si>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</si>
  <si>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</si>
  <si>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</si>
  <si>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</si>
  <si>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</si>
  <si>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</si>
  <si>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</si>
  <si>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</si>
  <si>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</si>
  <si>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</si>
  <si>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</si>
  <si>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</si>
  <si>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</si>
  <si>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</si>
  <si>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</si>
  <si>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</si>
  <si>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</si>
  <si>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</si>
  <si>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</si>
  <si>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</si>
  <si>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</si>
  <si>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</si>
  <si>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</si>
  <si>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</si>
  <si>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</si>
  <si>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</si>
  <si>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</si>
  <si>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</si>
  <si>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</si>
  <si>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</si>
  <si>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</si>
  <si>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</si>
  <si>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</si>
  <si>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</si>
  <si>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</si>
  <si>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</si>
  <si>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</si>
  <si>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</si>
  <si>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</si>
  <si>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</si>
  <si>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</si>
  <si>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</si>
  <si>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</si>
  <si>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</si>
  <si>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</si>
  <si>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</si>
  <si>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</si>
  <si>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</si>
  <si>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</si>
  <si>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</si>
  <si>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</si>
  <si>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</si>
  <si>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</si>
  <si>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</si>
  <si>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</si>
  <si>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</si>
  <si>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</si>
  <si>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</si>
  <si>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</si>
  <si>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</si>
  <si>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</si>
  <si>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</si>
  <si>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</si>
  <si>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</si>
  <si>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</si>
  <si>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</si>
  <si>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</si>
  <si>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</si>
  <si>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</si>
  <si>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</si>
  <si>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</si>
  <si>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</si>
  <si>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</si>
  <si>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</si>
  <si>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</si>
  <si>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</si>
  <si>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</si>
  <si>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</si>
  <si>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</si>
  <si>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</si>
  <si>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</si>
  <si>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</si>
  <si>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</si>
  <si>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</si>
  <si>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</si>
  <si>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</si>
  <si>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</si>
  <si>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</si>
  <si>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</si>
  <si>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</si>
  <si>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</si>
  <si>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</si>
  <si>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</si>
  <si>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</si>
  <si>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</si>
  <si>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</si>
  <si>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</si>
  <si>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</si>
  <si>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</si>
  <si>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</si>
  <si>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</si>
  <si>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</si>
  <si>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</si>
  <si>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</si>
  <si>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</si>
  <si>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</si>
  <si>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</si>
  <si>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</si>
  <si>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</si>
  <si>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</si>
  <si>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</si>
  <si>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</si>
  <si>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</si>
  <si>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</si>
  <si>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</si>
  <si>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</si>
  <si>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</si>
  <si>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</si>
  <si>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</si>
  <si>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</si>
  <si>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</si>
  <si>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</si>
  <si>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</si>
  <si>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</si>
  <si>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</si>
  <si>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</si>
  <si>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</si>
  <si>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</si>
  <si>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</si>
  <si>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</si>
  <si>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</si>
  <si>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</si>
  <si>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</si>
  <si>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</si>
  <si>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</si>
  <si>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</si>
  <si>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</si>
  <si>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</si>
  <si>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</si>
  <si>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</si>
  <si>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</si>
  <si>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</si>
  <si>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</si>
  <si>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</si>
  <si>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</si>
  <si>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</si>
  <si>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</si>
  <si>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</si>
  <si>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</si>
  <si>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</si>
  <si>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</si>
  <si>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</si>
  <si>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</si>
  <si>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</si>
  <si>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</si>
  <si>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</si>
  <si>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</si>
  <si>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</si>
  <si>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</si>
  <si>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</si>
  <si>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</si>
  <si>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</si>
  <si>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</si>
  <si>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</si>
  <si>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</si>
  <si>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</si>
  <si>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</si>
  <si>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</si>
  <si>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</si>
  <si>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</si>
  <si>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</si>
  <si>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</si>
  <si>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</si>
  <si>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</si>
  <si>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</si>
  <si>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</si>
  <si>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</si>
  <si>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</si>
  <si>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</si>
  <si>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</si>
  <si>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</si>
  <si>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</si>
  <si>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</si>
  <si>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</si>
  <si>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</si>
  <si>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</si>
  <si>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</si>
  <si>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</si>
  <si>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</si>
  <si>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</si>
  <si>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</si>
  <si>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</si>
  <si>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</si>
  <si>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</si>
  <si>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</si>
  <si>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</si>
  <si>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</si>
  <si>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</si>
  <si>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</si>
  <si>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</si>
  <si>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</si>
  <si>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</si>
  <si>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</si>
  <si>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</si>
  <si>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</si>
  <si>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</si>
  <si>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</si>
  <si>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</si>
  <si>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</si>
  <si>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</si>
  <si>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</si>
  <si>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</si>
  <si>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</si>
  <si>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</si>
  <si>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</si>
  <si>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</si>
  <si>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</si>
  <si>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</si>
  <si>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</si>
  <si>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</si>
  <si>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</si>
  <si>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</si>
  <si>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</si>
  <si>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</si>
  <si>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</si>
  <si>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</si>
  <si>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</si>
  <si>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</si>
  <si>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</si>
  <si>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</si>
  <si>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</si>
  <si>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</si>
  <si>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</si>
  <si>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</si>
  <si>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</si>
  <si>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</si>
  <si>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</si>
  <si>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</si>
  <si>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</si>
  <si>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</si>
  <si>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</si>
  <si>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</si>
  <si>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</si>
  <si>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</si>
  <si>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</si>
  <si>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</si>
  <si>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</si>
  <si>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</si>
  <si>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</si>
  <si>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</si>
  <si>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</si>
  <si>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</si>
  <si>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</si>
  <si>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</si>
  <si>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</si>
  <si>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</si>
  <si>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</si>
  <si>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</si>
  <si>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</si>
  <si>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</si>
  <si>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</si>
  <si>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</si>
  <si>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</si>
  <si>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</si>
  <si>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</si>
  <si>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</si>
  <si>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</si>
  <si>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</si>
  <si>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</si>
  <si>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</si>
  <si>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</si>
  <si>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</si>
  <si>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</si>
  <si>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</si>
  <si>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</si>
  <si>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</si>
  <si>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</si>
  <si>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</si>
  <si>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</si>
  <si>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</si>
  <si>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</si>
  <si>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</si>
  <si>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</si>
  <si>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</si>
  <si>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</si>
  <si>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</si>
  <si>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</si>
  <si>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</si>
  <si>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</si>
  <si>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</si>
  <si>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</si>
  <si>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</si>
  <si>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</si>
  <si>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</si>
  <si>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</si>
  <si>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</si>
  <si>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</si>
  <si>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</si>
  <si>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</si>
  <si>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</si>
  <si>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</si>
  <si>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</si>
  <si>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</si>
  <si>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</si>
  <si>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</si>
  <si>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</si>
  <si>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</si>
  <si>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</si>
  <si>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</si>
  <si>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</si>
  <si>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</si>
  <si>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</si>
  <si>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</si>
  <si>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</si>
  <si>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</si>
  <si>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</si>
  <si>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</si>
  <si>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</si>
  <si>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</si>
  <si>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</si>
  <si>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</si>
  <si>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</si>
  <si>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</si>
  <si>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</si>
  <si>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</si>
  <si>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</si>
  <si>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</si>
  <si>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</si>
  <si>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</si>
  <si>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</si>
  <si>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</si>
  <si>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</si>
  <si>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</si>
  <si>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</si>
  <si>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</si>
  <si>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</si>
  <si>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</si>
  <si>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</si>
  <si>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</si>
  <si>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</si>
  <si>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</si>
  <si>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</si>
  <si>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</si>
  <si>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</si>
  <si>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</si>
  <si>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</si>
  <si>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</si>
  <si>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</si>
  <si>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</si>
  <si>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</si>
  <si>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</si>
  <si>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</si>
  <si>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</si>
  <si>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</si>
  <si>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</si>
  <si>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</si>
  <si>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</si>
  <si>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</si>
  <si>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</si>
  <si>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</si>
  <si>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</si>
  <si>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</si>
  <si>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</si>
  <si>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</si>
  <si>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</si>
  <si>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</si>
  <si>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</si>
  <si>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</si>
  <si>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</si>
  <si>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</si>
  <si>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</si>
  <si>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</si>
  <si>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</si>
  <si>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</si>
  <si>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</si>
  <si>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</si>
  <si>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</si>
  <si>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</si>
  <si>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</si>
  <si>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</si>
  <si>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</si>
  <si>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</si>
  <si>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</si>
  <si>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</si>
  <si>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</si>
  <si>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</si>
  <si>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</si>
  <si>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</si>
  <si>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</si>
  <si>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</si>
  <si>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</si>
  <si>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</si>
  <si>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</si>
  <si>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</si>
  <si>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</si>
  <si>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</si>
  <si>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</si>
  <si>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</si>
  <si>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</si>
  <si>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</si>
  <si>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</si>
  <si>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</si>
  <si>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</si>
  <si>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</si>
  <si>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</si>
  <si>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</si>
  <si>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</si>
  <si>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</si>
  <si>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</si>
  <si>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</si>
  <si>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</si>
  <si>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</si>
  <si>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</si>
  <si>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</si>
  <si>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</si>
  <si>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</si>
  <si>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</si>
  <si>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</si>
  <si>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</si>
  <si>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</si>
  <si>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</si>
  <si>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</si>
  <si>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</si>
  <si>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</si>
  <si>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</si>
  <si>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</si>
  <si>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</si>
  <si>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</si>
  <si>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</si>
  <si>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</si>
  <si>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</si>
  <si>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</si>
  <si>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</si>
  <si>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</si>
  <si>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</si>
  <si>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</si>
  <si>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</si>
  <si>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</si>
  <si>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</si>
  <si>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</si>
  <si>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</si>
  <si>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</si>
  <si>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</si>
  <si>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</si>
  <si>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</si>
  <si>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</si>
  <si>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</si>
  <si>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</si>
  <si>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</si>
  <si>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</si>
  <si>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</si>
  <si>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</si>
  <si>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</si>
  <si>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</si>
  <si>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</si>
  <si>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</si>
  <si>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</si>
  <si>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</si>
  <si>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</si>
  <si>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</si>
  <si>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</si>
  <si>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</si>
  <si>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</si>
  <si>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</si>
  <si>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</si>
  <si>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</si>
  <si>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</si>
  <si>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</si>
  <si>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</si>
  <si>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</si>
  <si>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</si>
  <si>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</si>
  <si>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</si>
  <si>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</si>
  <si>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</si>
  <si>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</si>
  <si>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</si>
  <si>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</si>
  <si>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</si>
  <si>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</si>
  <si>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</si>
  <si>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</si>
  <si>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</si>
  <si>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</si>
  <si>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</si>
  <si>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</si>
  <si>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</si>
  <si>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</si>
  <si>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</si>
  <si>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</si>
  <si>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</si>
  <si>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</si>
  <si>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</si>
  <si>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</si>
  <si>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</si>
  <si>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</si>
  <si>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</si>
  <si>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</si>
  <si>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</si>
  <si>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</si>
  <si>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</si>
  <si>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</si>
  <si>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</si>
  <si>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</si>
  <si>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</si>
  <si>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</si>
  <si>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</si>
  <si>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</si>
  <si>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</si>
  <si>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</si>
  <si>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</si>
  <si>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</si>
  <si>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</si>
  <si>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</si>
  <si>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</si>
  <si>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</si>
  <si>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</si>
  <si>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</si>
  <si>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</si>
  <si>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</si>
  <si>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</si>
  <si>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</si>
  <si>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</si>
  <si>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</si>
  <si>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</si>
  <si>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</si>
  <si>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</si>
  <si>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</si>
  <si>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</si>
  <si>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</si>
  <si>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</si>
  <si>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</si>
  <si>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</si>
  <si>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</si>
  <si>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</si>
  <si>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</si>
  <si>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</si>
  <si>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</si>
  <si>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</si>
  <si>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</si>
  <si>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</si>
  <si>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</si>
  <si>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</si>
  <si>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</si>
  <si>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</si>
  <si>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</si>
  <si>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</si>
  <si>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</si>
  <si>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</si>
  <si>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</si>
  <si>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</si>
  <si>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</si>
  <si>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</si>
  <si>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</si>
  <si>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</si>
  <si>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</si>
  <si>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</si>
  <si>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</si>
  <si>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</si>
  <si>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</si>
  <si>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</si>
  <si>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</si>
  <si>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</si>
  <si>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</si>
  <si>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</si>
  <si>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</si>
  <si>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</si>
  <si>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</si>
  <si>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</si>
  <si>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</si>
  <si>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</si>
  <si>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</si>
  <si>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</si>
  <si>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</si>
  <si>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</si>
  <si>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</si>
  <si>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</si>
  <si>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</si>
  <si>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</si>
  <si>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</si>
  <si>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</si>
  <si>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</si>
  <si>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</si>
  <si>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</si>
  <si>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</si>
  <si>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</si>
  <si>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</si>
  <si>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</si>
  <si>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</si>
  <si>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</si>
  <si>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</si>
  <si>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</si>
  <si>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</si>
  <si>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</si>
  <si>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</si>
  <si>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</si>
  <si>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</si>
  <si>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</si>
  <si>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</si>
  <si>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</si>
  <si>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</si>
  <si>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</si>
  <si>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</si>
  <si>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</si>
  <si>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</si>
  <si>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</si>
  <si>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</si>
  <si>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</si>
  <si>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</si>
  <si>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</si>
  <si>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</si>
  <si>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</si>
  <si>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</si>
  <si>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</si>
  <si>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</si>
  <si>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</si>
  <si>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</si>
  <si>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</si>
  <si>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</si>
  <si>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</si>
  <si>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</si>
  <si>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</si>
  <si>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</si>
  <si>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</si>
  <si>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</si>
  <si>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</si>
  <si>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</si>
  <si>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</si>
  <si>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</si>
  <si>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</si>
  <si>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</si>
  <si>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</si>
  <si>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</si>
  <si>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</si>
  <si>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</si>
  <si>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</si>
  <si>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</si>
  <si>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</si>
  <si>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</si>
  <si>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</si>
  <si>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</si>
  <si>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</si>
  <si>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</si>
  <si>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</si>
  <si>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</si>
  <si>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</si>
  <si>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</si>
  <si>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</si>
  <si>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</si>
  <si>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</si>
  <si>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</si>
  <si>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</si>
  <si>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</si>
  <si>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</si>
  <si>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</si>
  <si>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</si>
  <si>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</si>
  <si>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</si>
  <si>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</si>
  <si>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</si>
  <si>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</si>
  <si>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</si>
  <si>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</si>
  <si>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</si>
  <si>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</si>
  <si>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</si>
  <si>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</si>
  <si>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</si>
  <si>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</si>
  <si>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</si>
  <si>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</si>
  <si>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</si>
  <si>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</si>
  <si>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</si>
  <si>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</si>
  <si>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</si>
  <si>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</si>
  <si>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</si>
  <si>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</si>
  <si>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</si>
  <si>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</si>
  <si>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</si>
  <si>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</si>
  <si>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</si>
  <si>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</si>
  <si>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</si>
  <si>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</si>
  <si>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</si>
  <si>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</si>
  <si>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</si>
  <si>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</si>
  <si>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</si>
  <si>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</si>
  <si>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</si>
  <si>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</si>
  <si>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</si>
  <si>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</si>
  <si>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</si>
  <si>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</si>
  <si>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</si>
  <si>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</si>
  <si>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</si>
  <si>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</si>
  <si>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</si>
  <si>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</si>
  <si>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</si>
  <si>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</si>
  <si>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</si>
  <si>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</si>
  <si>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</si>
  <si>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</si>
  <si>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</si>
  <si>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</si>
  <si>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</si>
  <si>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</si>
  <si>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</si>
  <si>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</si>
  <si>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</si>
  <si>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</si>
  <si>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</si>
  <si>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</si>
  <si>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</si>
  <si>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</si>
  <si>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</si>
  <si>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</si>
  <si>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</si>
  <si>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</si>
  <si>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</si>
  <si>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</si>
  <si>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</si>
  <si>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</si>
  <si>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</si>
  <si>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</si>
  <si>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</si>
  <si>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</si>
  <si>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</si>
  <si>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</si>
  <si>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</si>
  <si>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</si>
  <si>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</si>
  <si>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</si>
  <si>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</si>
  <si>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</si>
  <si>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</si>
  <si>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</si>
  <si>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</si>
  <si>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</si>
  <si>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</si>
  <si>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</si>
  <si>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</si>
  <si>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</si>
  <si>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</si>
  <si>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</si>
  <si>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</si>
  <si>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</si>
  <si>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</si>
  <si>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</si>
  <si>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</si>
  <si>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</si>
  <si>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</si>
  <si>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</si>
  <si>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</si>
  <si>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</si>
  <si>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</si>
  <si>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</si>
  <si>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</si>
  <si>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</si>
  <si>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</si>
  <si>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</si>
  <si>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</si>
  <si>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</si>
  <si>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</si>
  <si>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</si>
  <si>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</si>
  <si>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</si>
  <si>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</si>
  <si>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</si>
  <si>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</si>
  <si>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</si>
  <si>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</si>
  <si>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</si>
  <si>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</si>
  <si>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</si>
  <si>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</si>
  <si>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</si>
  <si>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</si>
  <si>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</si>
  <si>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</si>
  <si>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</si>
  <si>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</si>
  <si>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</si>
  <si>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</si>
  <si>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</si>
  <si>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</si>
  <si>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</si>
  <si>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</si>
  <si>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</si>
  <si>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</si>
  <si>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</si>
  <si>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</si>
  <si>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</si>
  <si>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</si>
  <si>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</si>
  <si>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</si>
  <si>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</si>
  <si>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</si>
  <si>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</si>
  <si>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</si>
  <si>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</si>
  <si>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</si>
  <si>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</si>
  <si>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</si>
  <si>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</si>
  <si>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</si>
  <si>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</si>
  <si>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</si>
  <si>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</si>
  <si>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</si>
  <si>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</si>
  <si>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</si>
  <si>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</si>
  <si>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</si>
  <si>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</si>
  <si>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</si>
  <si>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</si>
  <si>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</si>
  <si>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</si>
  <si>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</si>
  <si>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</si>
  <si>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</si>
  <si>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</si>
  <si>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</si>
  <si>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</si>
  <si>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</si>
  <si>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</si>
  <si>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</si>
  <si>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</si>
  <si>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</si>
  <si>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</si>
  <si>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</si>
  <si>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</si>
  <si>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</si>
  <si>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</si>
  <si>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</si>
  <si>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</si>
  <si>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</si>
  <si>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</si>
  <si>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</si>
  <si>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</si>
  <si>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</si>
  <si>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</si>
  <si>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</si>
  <si>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</si>
  <si>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</si>
  <si>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</si>
  <si>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</si>
  <si>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</si>
  <si>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</si>
  <si>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</si>
  <si>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</si>
  <si>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</si>
  <si>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</si>
  <si>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</si>
  <si>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</si>
  <si>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</si>
  <si>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</si>
  <si>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</si>
  <si>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</si>
  <si>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</si>
  <si>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</si>
  <si>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</si>
  <si>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</si>
  <si>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</si>
  <si>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</si>
  <si>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</si>
  <si>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</si>
  <si>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</si>
  <si>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</si>
  <si>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</si>
  <si>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</si>
  <si>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</si>
  <si>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</si>
  <si>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</si>
  <si>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</si>
  <si>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</si>
  <si>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</si>
  <si>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</si>
  <si>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</si>
  <si>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</si>
  <si>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</si>
  <si>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</si>
  <si>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</si>
  <si>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</si>
  <si>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</si>
  <si>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</si>
  <si>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</si>
  <si>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</si>
  <si>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</si>
  <si>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</si>
  <si>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</si>
  <si>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</si>
  <si>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</si>
  <si>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</si>
  <si>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</si>
  <si>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</si>
  <si>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</si>
  <si>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</si>
  <si>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</si>
  <si>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</si>
  <si>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</si>
  <si>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</si>
  <si>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</si>
  <si>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</si>
  <si>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</si>
  <si>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</si>
  <si>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</si>
  <si>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</si>
  <si>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</si>
  <si>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</si>
  <si>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</si>
  <si>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</si>
  <si>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</si>
  <si>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</si>
  <si>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</si>
  <si>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</si>
  <si>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</si>
  <si>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</si>
  <si>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</si>
  <si>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</si>
  <si>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</si>
  <si>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</si>
  <si>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</si>
  <si>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</si>
  <si>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</si>
  <si>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</si>
  <si>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</si>
  <si>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</si>
  <si>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</si>
  <si>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</si>
  <si>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</si>
  <si>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</si>
  <si>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</si>
  <si>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</si>
  <si>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</si>
  <si>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</si>
  <si>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</si>
  <si>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</si>
  <si>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</si>
  <si>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</si>
  <si>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</si>
  <si>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</si>
  <si>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</si>
  <si>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</si>
  <si>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</si>
  <si>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</si>
  <si>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</si>
  <si>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</si>
  <si>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</si>
  <si>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</si>
  <si>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</si>
  <si>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</si>
  <si>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</si>
  <si>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</si>
  <si>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</si>
  <si>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</si>
  <si>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</si>
  <si>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</si>
  <si>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</si>
  <si>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</si>
  <si>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</si>
  <si>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</si>
  <si>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</si>
  <si>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</si>
  <si>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</si>
  <si>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</si>
  <si>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</si>
  <si>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</si>
  <si>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</si>
  <si>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</si>
  <si>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</si>
  <si>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</si>
  <si>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</si>
  <si>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</si>
  <si>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</si>
  <si>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</si>
  <si>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</si>
  <si>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</si>
  <si>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</si>
  <si>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</si>
  <si>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</si>
  <si>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</si>
  <si>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</si>
  <si>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</si>
  <si>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</si>
  <si>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</si>
  <si>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</si>
  <si>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</si>
  <si>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</si>
  <si>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</si>
  <si>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</si>
  <si>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</si>
  <si>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</si>
  <si>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</si>
  <si>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</si>
  <si>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</si>
  <si>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</si>
  <si>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</si>
  <si>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</si>
  <si>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</si>
  <si>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</si>
  <si>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</si>
  <si>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</si>
  <si>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</si>
  <si>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</si>
  <si>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</si>
  <si>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</si>
  <si>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</si>
  <si>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</si>
  <si>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</si>
  <si>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</si>
  <si>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</si>
  <si>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</si>
  <si>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</si>
  <si>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</si>
  <si>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</si>
  <si>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</si>
  <si>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</si>
  <si>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</si>
  <si>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</si>
  <si>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</si>
  <si>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</si>
  <si>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</si>
  <si>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</si>
  <si>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</si>
  <si>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</si>
  <si>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</si>
  <si>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</si>
  <si>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</si>
  <si>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</si>
  <si>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</si>
  <si>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</si>
  <si>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</si>
  <si>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</si>
  <si>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</si>
  <si>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</si>
  <si>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</si>
  <si>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</si>
  <si>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</si>
  <si>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</si>
  <si>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</si>
  <si>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</si>
  <si>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</si>
  <si>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</si>
  <si>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</si>
  <si>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</si>
  <si>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</si>
  <si>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</si>
  <si>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</si>
  <si>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</si>
  <si>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</si>
  <si>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</si>
  <si>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</si>
  <si>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</si>
  <si>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</si>
  <si>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</si>
  <si>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</si>
  <si>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</si>
  <si>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</si>
  <si>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</si>
  <si>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</si>
  <si>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</si>
  <si>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</si>
  <si>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</si>
  <si>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</si>
  <si>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</si>
  <si>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</si>
  <si>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</si>
  <si>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</si>
  <si>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</si>
  <si>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</si>
  <si>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</si>
  <si>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</si>
  <si>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</si>
  <si>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</si>
  <si>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</si>
  <si>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</si>
  <si>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</si>
  <si>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</si>
  <si>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</si>
  <si>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</si>
  <si>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</si>
  <si>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</si>
  <si>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</si>
  <si>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</si>
  <si>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</si>
  <si>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</si>
  <si>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</si>
  <si>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</si>
  <si>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</si>
  <si>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</si>
  <si>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</si>
  <si>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</si>
  <si>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</si>
  <si>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</si>
  <si>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</si>
  <si>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</si>
  <si>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</si>
  <si>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</si>
  <si>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</si>
  <si>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</si>
  <si>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</si>
  <si>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</si>
  <si>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</si>
  <si>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</si>
  <si>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</si>
  <si>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</si>
  <si>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</si>
  <si>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</si>
  <si>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</si>
  <si>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</si>
  <si>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</si>
  <si>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</si>
  <si>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</si>
  <si>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</si>
  <si>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</si>
  <si>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</si>
  <si>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</si>
  <si>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</si>
  <si>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</si>
  <si>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</si>
  <si>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</si>
  <si>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</si>
  <si>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</si>
  <si>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</si>
  <si>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</si>
  <si>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</si>
  <si>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</si>
  <si>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</si>
  <si>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</si>
  <si>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</si>
  <si>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</si>
  <si>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</si>
  <si>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</si>
  <si>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</si>
  <si>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</si>
  <si>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</si>
  <si>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</si>
  <si>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</si>
  <si>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</si>
  <si>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</si>
  <si>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</si>
  <si>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</si>
  <si>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</si>
  <si>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</si>
  <si>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</si>
  <si>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</si>
  <si>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</si>
  <si>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</si>
  <si>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</si>
  <si>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</si>
  <si>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</si>
  <si>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</si>
  <si>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</si>
  <si>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</si>
  <si>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</si>
  <si>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</si>
  <si>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</si>
  <si>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</si>
  <si>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</si>
  <si>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</si>
  <si>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</si>
  <si>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</si>
  <si>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</si>
  <si>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</si>
  <si>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</si>
  <si>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</si>
  <si>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</si>
  <si>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</si>
  <si>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</si>
  <si>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</si>
  <si>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</si>
  <si>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</si>
  <si>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</si>
  <si>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</si>
  <si>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</si>
  <si>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</si>
  <si>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</si>
  <si>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</si>
  <si>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</si>
  <si>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</si>
  <si>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</si>
  <si>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</si>
  <si>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</si>
  <si>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</si>
  <si>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</si>
  <si>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</si>
  <si>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</si>
  <si>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</si>
  <si>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</si>
  <si>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</si>
  <si>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</si>
  <si>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</si>
  <si>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</si>
  <si>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</si>
  <si>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</si>
  <si>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</si>
  <si>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</si>
  <si>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</si>
  <si>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</si>
  <si>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</si>
  <si>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</si>
  <si>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</si>
  <si>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</si>
  <si>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</si>
  <si>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</si>
  <si>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</si>
  <si>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</si>
  <si>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</si>
  <si>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</si>
  <si>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</si>
  <si>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</si>
  <si>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</si>
  <si>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</si>
  <si>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</si>
  <si>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</si>
  <si>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</si>
  <si>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</si>
  <si>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</si>
  <si>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</si>
  <si>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</si>
  <si>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</si>
  <si>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</si>
  <si>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</si>
  <si>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</si>
  <si>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</si>
  <si>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</si>
  <si>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</si>
  <si>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</si>
  <si>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</si>
  <si>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</si>
  <si>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</si>
  <si>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</si>
  <si>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</si>
  <si>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</si>
  <si>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</si>
  <si>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</si>
  <si>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</si>
  <si>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</si>
  <si>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</si>
  <si>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</si>
  <si>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</si>
  <si>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</si>
  <si>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</si>
  <si>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</si>
  <si>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</si>
  <si>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</si>
  <si>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</si>
  <si>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</si>
  <si>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</si>
  <si>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</si>
  <si>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</si>
  <si>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</si>
  <si>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</si>
  <si>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</si>
  <si>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</si>
  <si>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</si>
  <si>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</si>
  <si>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</si>
  <si>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</si>
  <si>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</si>
  <si>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</si>
  <si>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</si>
  <si>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</si>
  <si>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</si>
  <si>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</si>
  <si>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</si>
  <si>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</si>
  <si>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</si>
  <si>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</si>
  <si>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</si>
  <si>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</si>
  <si>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</si>
  <si>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</si>
  <si>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</si>
  <si>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</si>
  <si>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</si>
  <si>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</si>
  <si>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</si>
  <si>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</si>
  <si>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</si>
  <si>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</si>
  <si>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</si>
  <si>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</si>
  <si>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</si>
  <si>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</si>
  <si>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</si>
  <si>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</si>
  <si>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</si>
  <si>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</si>
  <si>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</si>
  <si>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</si>
  <si>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</si>
  <si>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</si>
  <si>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</si>
  <si>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</si>
  <si>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</si>
  <si>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</si>
  <si>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</si>
  <si>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</si>
  <si>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</si>
  <si>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</si>
  <si>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</si>
  <si>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</si>
  <si>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</si>
  <si>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</si>
  <si>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</si>
  <si>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</si>
  <si>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</si>
  <si>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</si>
  <si>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</si>
  <si>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</si>
  <si>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</si>
  <si>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</si>
  <si>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</si>
  <si>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</si>
  <si>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</si>
  <si>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</si>
  <si>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</si>
  <si>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</si>
  <si>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</si>
  <si>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</si>
  <si>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</si>
  <si>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</si>
  <si>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</si>
  <si>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</si>
  <si>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</si>
  <si>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</si>
  <si>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</si>
  <si>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</si>
  <si>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</si>
  <si>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</si>
  <si>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</si>
  <si>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</si>
  <si>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</si>
  <si>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</si>
  <si>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</si>
  <si>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</si>
  <si>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</si>
  <si>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</si>
  <si>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</si>
  <si>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</si>
  <si>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</si>
  <si>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</si>
  <si>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</si>
  <si>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</si>
  <si>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</si>
  <si>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</si>
  <si>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</si>
  <si>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</si>
  <si>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</si>
  <si>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</si>
  <si>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</si>
  <si>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</si>
  <si>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</si>
  <si>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</si>
  <si>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</si>
  <si>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</si>
  <si>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</si>
  <si>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</si>
  <si>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</si>
  <si>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</si>
  <si>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</si>
  <si>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</si>
  <si>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</si>
  <si>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</si>
  <si>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</si>
  <si>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</si>
  <si>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</si>
  <si>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</si>
  <si>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</si>
  <si>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</si>
  <si>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</si>
  <si>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</si>
  <si>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</si>
  <si>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</si>
  <si>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</si>
  <si>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</si>
  <si>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</si>
  <si>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</si>
  <si>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</si>
  <si>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</si>
  <si>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</si>
  <si>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</si>
  <si>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</si>
  <si>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</si>
  <si>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</si>
  <si>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</si>
  <si>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</si>
  <si>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</si>
  <si>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</si>
  <si>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</si>
  <si>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</si>
  <si>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</si>
  <si>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</si>
  <si>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</si>
  <si>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</si>
  <si>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</si>
  <si>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</si>
  <si>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</si>
  <si>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</si>
  <si>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</si>
  <si>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</si>
  <si>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</si>
  <si>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</si>
  <si>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</si>
  <si>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</si>
  <si>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</si>
  <si>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</si>
  <si>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</si>
  <si>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</si>
  <si>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</si>
  <si>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</si>
  <si>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</si>
  <si>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</si>
  <si>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</si>
  <si>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</si>
  <si>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</si>
  <si>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</si>
  <si>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</si>
  <si>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</si>
  <si>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</si>
  <si>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</si>
  <si>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</si>
  <si>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</si>
  <si>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</si>
  <si>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</si>
  <si>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</si>
  <si>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</si>
  <si>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</si>
  <si>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</si>
  <si>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</si>
  <si>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</si>
  <si>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</si>
  <si>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</si>
  <si>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</si>
  <si>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</si>
  <si>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</si>
  <si>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</si>
  <si>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</si>
  <si>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</si>
  <si>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</si>
  <si>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</si>
  <si>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</si>
  <si>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</si>
  <si>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</si>
  <si>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</si>
  <si>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</si>
  <si>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</si>
  <si>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</si>
  <si>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</si>
  <si>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</si>
  <si>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</si>
  <si>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</si>
  <si>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</si>
  <si>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</si>
  <si>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</si>
  <si>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</si>
  <si>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</si>
  <si>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</si>
  <si>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</si>
  <si>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</si>
  <si>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</si>
  <si>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</si>
  <si>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</si>
  <si>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</si>
  <si>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</si>
  <si>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</si>
  <si>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</si>
  <si>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</si>
  <si>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</si>
  <si>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</si>
  <si>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</si>
  <si>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</si>
  <si>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</si>
  <si>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</si>
  <si>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</si>
  <si>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</si>
  <si>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</si>
  <si>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</si>
  <si>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</si>
  <si>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</si>
  <si>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</si>
  <si>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</si>
  <si>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</si>
  <si>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</si>
  <si>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</si>
  <si>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</si>
  <si>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</si>
  <si>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</si>
  <si>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</si>
  <si>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</si>
  <si>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</si>
  <si>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</si>
  <si>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</si>
  <si>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</si>
  <si>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</si>
  <si>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</si>
  <si>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</si>
  <si>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</si>
  <si>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</si>
  <si>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</si>
  <si>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</si>
  <si>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</si>
  <si>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</si>
  <si>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</si>
  <si>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</si>
  <si>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</si>
  <si>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</si>
  <si>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</si>
  <si>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</si>
  <si>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</si>
  <si>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</si>
  <si>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</si>
  <si>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</si>
  <si>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</si>
  <si>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</si>
  <si>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</si>
  <si>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</si>
  <si>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</si>
  <si>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</si>
  <si>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</si>
  <si>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</si>
  <si>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</si>
  <si>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</si>
  <si>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</si>
  <si>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</si>
  <si>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</si>
  <si>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</si>
  <si>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</si>
  <si>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</si>
  <si>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</si>
  <si>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</si>
  <si>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</si>
  <si>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</si>
  <si>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</si>
  <si>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</si>
  <si>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</si>
  <si>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</si>
  <si>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</si>
  <si>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</si>
  <si>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</si>
  <si>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</si>
  <si>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</si>
  <si>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</si>
  <si>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</si>
  <si>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</si>
  <si>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</si>
  <si>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</si>
  <si>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</si>
  <si>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</si>
  <si>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</si>
  <si>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</si>
  <si>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</si>
  <si>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</si>
  <si>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</si>
  <si>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</si>
  <si>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</si>
  <si>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</si>
  <si>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</si>
  <si>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</si>
  <si>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</si>
  <si>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</si>
  <si>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</si>
  <si>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</si>
  <si>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</si>
  <si>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</si>
  <si>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</si>
  <si>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</si>
  <si>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</si>
  <si>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</si>
  <si>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</si>
  <si>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</si>
  <si>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</si>
  <si>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</si>
  <si>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</si>
  <si>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</si>
  <si>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</si>
  <si>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</si>
  <si>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</si>
  <si>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</si>
  <si>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</si>
  <si>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</si>
  <si>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</si>
  <si>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</si>
  <si>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</si>
  <si>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</si>
  <si>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</si>
  <si>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</si>
  <si>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</si>
  <si>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</si>
  <si>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</si>
  <si>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</si>
  <si>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</si>
  <si>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</si>
  <si>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</si>
  <si>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</si>
  <si>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</si>
  <si>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</si>
  <si>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</si>
  <si>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</si>
  <si>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</si>
  <si>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</si>
  <si>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</si>
  <si>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</si>
  <si>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</si>
  <si>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</si>
  <si>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</si>
  <si>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</si>
  <si>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</si>
  <si>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</si>
  <si>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</si>
  <si>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</si>
  <si>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</si>
  <si>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</si>
  <si>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</si>
  <si>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</si>
  <si>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</si>
  <si>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</si>
  <si>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</si>
  <si>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</si>
  <si>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</si>
  <si>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</si>
  <si>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</si>
  <si>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</si>
  <si>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</si>
  <si>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</si>
  <si>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</si>
  <si>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</si>
  <si>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</si>
  <si>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</si>
  <si>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</si>
  <si>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</si>
  <si>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</si>
  <si>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</si>
  <si>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</si>
  <si>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</si>
  <si>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</si>
  <si>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</si>
  <si>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</si>
  <si>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</si>
  <si>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</si>
  <si>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</si>
  <si>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</si>
  <si>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</si>
  <si>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</si>
  <si>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</si>
  <si>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</si>
  <si>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</si>
  <si>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</si>
  <si>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</si>
  <si>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</si>
  <si>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</si>
  <si>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</si>
  <si>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</si>
  <si>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</si>
  <si>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</si>
  <si>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</si>
  <si>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</si>
  <si>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</si>
  <si>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</si>
  <si>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</si>
  <si>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</si>
  <si>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</si>
  <si>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</si>
  <si>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</si>
  <si>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</si>
  <si>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</si>
  <si>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</si>
  <si>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</si>
  <si>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</si>
  <si>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</si>
  <si>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</si>
  <si>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</si>
  <si>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</si>
  <si>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</si>
  <si>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</si>
  <si>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</si>
  <si>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</si>
  <si>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</si>
  <si>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</si>
  <si>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</si>
  <si>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</si>
  <si>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</si>
  <si>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</si>
  <si>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</si>
  <si>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</si>
  <si>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</si>
  <si>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</si>
  <si>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</si>
  <si>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</si>
  <si>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</si>
  <si>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</si>
  <si>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</si>
  <si>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</si>
  <si>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</si>
  <si>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</si>
  <si>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</si>
  <si>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</si>
  <si>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</si>
  <si>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</si>
  <si>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</si>
  <si>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</si>
  <si>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</si>
  <si>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</si>
  <si>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</si>
  <si>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</si>
  <si>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</si>
  <si>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</si>
  <si>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</si>
  <si>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</si>
  <si>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</si>
  <si>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</si>
  <si>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</si>
  <si>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</si>
  <si>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</si>
  <si>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</si>
  <si>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</si>
  <si>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</si>
  <si>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</si>
  <si>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</si>
  <si>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</si>
  <si>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</si>
  <si>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</si>
  <si>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</si>
  <si>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</si>
  <si>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</si>
  <si>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</si>
  <si>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</si>
  <si>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</si>
  <si>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</si>
  <si>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</si>
  <si>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</si>
  <si>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</si>
  <si>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</si>
  <si>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</si>
  <si>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</si>
  <si>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</si>
  <si>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</si>
  <si>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</si>
  <si>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</si>
  <si>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</si>
  <si>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</si>
  <si>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</si>
  <si>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</si>
  <si>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</si>
  <si>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</si>
  <si>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</si>
  <si>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</si>
  <si>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</si>
  <si>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</si>
  <si>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</si>
  <si>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</si>
  <si>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</si>
  <si>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</si>
  <si>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</si>
  <si>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</si>
  <si>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</si>
  <si>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</si>
  <si>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</si>
  <si>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</si>
  <si>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</si>
  <si>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</si>
  <si>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</si>
  <si>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</si>
  <si>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</si>
  <si>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</si>
  <si>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</si>
  <si>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</si>
  <si>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</si>
  <si>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</si>
  <si>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</si>
  <si>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</si>
  <si>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</si>
  <si>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</si>
  <si>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</si>
  <si>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</si>
  <si>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</si>
  <si>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</si>
  <si>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</si>
  <si>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</si>
  <si>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</si>
  <si>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</si>
  <si>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</si>
  <si>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</si>
  <si>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</si>
  <si>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</si>
  <si>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</si>
  <si>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</si>
  <si>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</si>
  <si>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</si>
  <si>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</si>
  <si>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</si>
  <si>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</si>
  <si>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</si>
  <si>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</si>
  <si>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</si>
  <si>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</si>
  <si>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</si>
  <si>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</si>
  <si>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</si>
  <si>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</si>
  <si>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</si>
  <si>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</si>
  <si>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</si>
  <si>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</si>
  <si>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</si>
  <si>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</si>
  <si>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</si>
  <si>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</si>
  <si>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</si>
  <si>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</si>
  <si>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</si>
  <si>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</si>
  <si>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</si>
  <si>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</si>
  <si>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</si>
  <si>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</si>
  <si>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</si>
  <si>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</si>
  <si>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</si>
  <si>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</si>
  <si>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</si>
  <si>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</si>
  <si>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</si>
  <si>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</si>
  <si>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</si>
  <si>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</si>
  <si>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</si>
  <si>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</si>
  <si>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</si>
  <si>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</si>
  <si>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</si>
  <si>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</si>
  <si>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</si>
  <si>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</si>
  <si>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</si>
  <si>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</si>
  <si>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</si>
  <si>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</si>
  <si>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</si>
  <si>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</si>
  <si>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</si>
  <si>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</si>
  <si>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</si>
  <si>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</si>
  <si>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</si>
  <si>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</si>
  <si>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</si>
  <si>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</si>
  <si>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</si>
  <si>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</si>
  <si>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</si>
  <si>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</si>
  <si>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</si>
  <si>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</si>
  <si>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</si>
  <si>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</si>
  <si>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</si>
  <si>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</si>
  <si>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</si>
  <si>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</si>
  <si>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</si>
  <si>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</si>
  <si>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</si>
  <si>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</si>
  <si>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</si>
  <si>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</si>
  <si>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</si>
  <si>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</si>
  <si>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</si>
  <si>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</si>
  <si>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</si>
  <si>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</si>
  <si>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</si>
  <si>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</si>
  <si>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</si>
  <si>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</si>
  <si>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</si>
  <si>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</si>
  <si>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</si>
  <si>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</si>
  <si>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</si>
  <si>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</si>
  <si>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</si>
  <si>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</si>
  <si>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</si>
  <si>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</si>
  <si>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</si>
  <si>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</si>
  <si>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</si>
  <si>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</si>
  <si>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</si>
  <si>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</si>
  <si>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</si>
  <si>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</si>
  <si>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</si>
  <si>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</si>
  <si>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</si>
  <si>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</si>
  <si>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</si>
  <si>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</si>
  <si>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</si>
  <si>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</si>
  <si>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</si>
  <si>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</si>
  <si>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</si>
  <si>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</si>
  <si>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</si>
  <si>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</si>
  <si>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</si>
  <si>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</si>
  <si>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</si>
  <si>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</si>
  <si>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</si>
  <si>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</si>
  <si>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</si>
  <si>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</si>
  <si>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</si>
  <si>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</si>
  <si>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</si>
  <si>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</si>
  <si>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</si>
  <si>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</si>
  <si>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</si>
  <si>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</si>
  <si>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</si>
  <si>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</si>
  <si>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</si>
  <si>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</si>
  <si>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</si>
  <si>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</si>
  <si>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</si>
  <si>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</si>
  <si>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</si>
  <si>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</si>
  <si>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</si>
  <si>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</si>
  <si>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</si>
  <si>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</si>
  <si>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</si>
  <si>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</si>
  <si>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</si>
  <si>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</si>
  <si>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</si>
  <si>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</si>
  <si>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</si>
  <si>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</si>
  <si>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</si>
  <si>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</si>
  <si>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</si>
  <si>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</si>
  <si>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</si>
  <si>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</si>
  <si>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</si>
  <si>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</si>
  <si>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</si>
  <si>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</si>
  <si>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</si>
  <si>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</si>
  <si>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</si>
  <si>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</si>
  <si>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</si>
  <si>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</si>
  <si>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</si>
  <si>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</si>
  <si>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</si>
  <si>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</si>
  <si>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</si>
  <si>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</si>
  <si>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</si>
  <si>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</si>
  <si>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</si>
  <si>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</si>
  <si>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</si>
  <si>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</si>
  <si>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</si>
  <si>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</si>
  <si>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</si>
  <si>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</si>
  <si>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</si>
  <si>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</si>
  <si>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</si>
  <si>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</si>
  <si>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</si>
  <si>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</si>
  <si>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</si>
  <si>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</si>
  <si>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</si>
  <si>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</si>
  <si>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</si>
  <si>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</si>
  <si>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</si>
  <si>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</si>
  <si>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</si>
  <si>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</si>
  <si>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</si>
  <si>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</si>
  <si>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</si>
  <si>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</si>
  <si>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</si>
  <si>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</si>
  <si>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</si>
  <si>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</si>
  <si>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</si>
  <si>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</si>
  <si>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</si>
  <si>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</si>
  <si>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</si>
  <si>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</si>
  <si>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</si>
  <si>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</si>
  <si>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</si>
  <si>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</si>
  <si>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</si>
  <si>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</si>
  <si>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</si>
  <si>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</si>
  <si>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</si>
  <si>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</si>
  <si>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</si>
  <si>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</si>
  <si>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</si>
  <si>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</si>
  <si>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</si>
  <si>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</si>
  <si>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</si>
  <si>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</si>
  <si>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</si>
  <si>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</si>
  <si>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</si>
  <si>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</si>
  <si>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</si>
  <si>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</si>
  <si>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</si>
  <si>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</si>
  <si>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</si>
  <si>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</si>
  <si>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</si>
  <si>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</si>
  <si>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</si>
  <si>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</si>
  <si>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</si>
  <si>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</si>
  <si>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</si>
  <si>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</si>
  <si>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</si>
  <si>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</si>
  <si>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</si>
  <si>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</si>
  <si>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</si>
  <si>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</si>
  <si>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</si>
  <si>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</si>
  <si>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</si>
  <si>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</si>
  <si>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</si>
  <si>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</si>
  <si>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</si>
  <si>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</si>
  <si>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</si>
  <si>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</si>
  <si>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</si>
  <si>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</si>
  <si>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</si>
  <si>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</si>
  <si>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</si>
  <si>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</si>
  <si>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</si>
  <si>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</si>
  <si>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</si>
  <si>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</si>
  <si>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</si>
  <si>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</si>
  <si>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</si>
  <si>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</si>
  <si>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</si>
  <si>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</si>
  <si>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</si>
  <si>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</si>
  <si>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</si>
  <si>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</si>
  <si>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</si>
  <si>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</si>
  <si>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</si>
  <si>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</si>
  <si>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</si>
  <si>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</si>
  <si>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</si>
  <si>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</si>
  <si>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</si>
  <si>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</si>
  <si>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</si>
  <si>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</si>
  <si>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</si>
  <si>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</si>
  <si>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</si>
  <si>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</si>
  <si>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</si>
  <si>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</si>
  <si>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</si>
  <si>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</si>
  <si>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</si>
  <si>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</si>
  <si>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</si>
  <si>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</si>
  <si>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</si>
  <si>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</si>
  <si>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</si>
  <si>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</si>
  <si>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</si>
  <si>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</si>
  <si>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</si>
  <si>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</si>
  <si>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</si>
  <si>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</si>
  <si>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</si>
  <si>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</si>
  <si>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</si>
  <si>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</si>
  <si>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</si>
  <si>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</si>
  <si>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</si>
  <si>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</si>
  <si>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</si>
  <si>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</si>
  <si>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</si>
  <si>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</si>
  <si>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</si>
  <si>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</si>
  <si>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</si>
  <si>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</si>
  <si>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</si>
  <si>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</si>
  <si>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</si>
  <si>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</si>
  <si>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</si>
  <si>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</si>
  <si>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</si>
  <si>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</si>
  <si>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</si>
  <si>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</si>
  <si>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</si>
  <si>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</si>
  <si>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</si>
  <si>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</si>
  <si>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</si>
  <si>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</si>
  <si>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</si>
  <si>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</si>
  <si>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</si>
  <si>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</si>
  <si>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</si>
  <si>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</si>
  <si>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</si>
  <si>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</si>
  <si>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</si>
  <si>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</si>
  <si>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</si>
  <si>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</si>
  <si>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</si>
  <si>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</si>
  <si>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</si>
  <si>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</si>
  <si>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</si>
  <si>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</si>
  <si>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</si>
  <si>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</si>
  <si>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</si>
  <si>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</si>
  <si>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</si>
  <si>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</si>
  <si>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</si>
  <si>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</si>
  <si>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</si>
  <si>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</si>
  <si>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</si>
  <si>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</si>
  <si>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</si>
  <si>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</si>
  <si>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</si>
  <si>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</si>
  <si>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</si>
  <si>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</si>
  <si>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</si>
  <si>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</si>
  <si>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</si>
  <si>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</si>
  <si>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</si>
  <si>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</si>
  <si>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</si>
  <si>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</si>
  <si>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</si>
  <si>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</si>
  <si>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</si>
  <si>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</si>
  <si>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</si>
  <si>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</si>
  <si>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</si>
  <si>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</si>
  <si>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</si>
  <si>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</si>
  <si>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</si>
  <si>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</si>
  <si>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</si>
  <si>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</si>
  <si>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</si>
  <si>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</si>
  <si>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</si>
  <si>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</si>
  <si>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</si>
  <si>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</si>
  <si>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</si>
  <si>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</si>
  <si>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</si>
  <si>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</si>
  <si>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</si>
  <si>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</si>
  <si>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</si>
  <si>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</si>
  <si>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</si>
  <si>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</si>
  <si>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</si>
  <si>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</si>
  <si>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</si>
  <si>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</si>
  <si>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</si>
  <si>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</si>
  <si>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</si>
  <si>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</si>
  <si>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</si>
  <si>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</si>
  <si>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</si>
  <si>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</si>
  <si>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</si>
  <si>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</si>
  <si>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</si>
  <si>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</si>
  <si>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</si>
  <si>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</si>
  <si>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</si>
  <si>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</si>
  <si>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</si>
  <si>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</si>
  <si>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</si>
  <si>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</si>
  <si>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</si>
  <si>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</si>
  <si>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</si>
  <si>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</si>
  <si>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</si>
  <si>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</si>
  <si>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</si>
  <si>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</si>
  <si>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</si>
  <si>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</si>
  <si>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</si>
  <si>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</si>
  <si>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</si>
  <si>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</si>
  <si>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</si>
  <si>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</si>
  <si>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</si>
  <si>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</si>
  <si>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</si>
  <si>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</si>
  <si>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</si>
  <si>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</si>
  <si>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</si>
  <si>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</si>
  <si>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</si>
  <si>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</si>
  <si>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</si>
  <si>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</si>
  <si>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</si>
  <si>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</si>
  <si>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</si>
  <si>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</si>
  <si>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</si>
  <si>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</si>
  <si>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</si>
  <si>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</si>
  <si>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</si>
  <si>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</si>
  <si>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</si>
  <si>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</si>
  <si>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</si>
  <si>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</si>
  <si>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</si>
  <si>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</si>
  <si>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</si>
  <si>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</si>
  <si>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</si>
  <si>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</si>
  <si>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</si>
  <si>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</si>
  <si>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</si>
  <si>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</si>
  <si>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</si>
  <si>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</si>
  <si>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</si>
  <si>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</si>
  <si>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</si>
  <si>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</si>
  <si>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</si>
  <si>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</si>
  <si>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</si>
  <si>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</si>
  <si>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</si>
  <si>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</si>
  <si>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</si>
  <si>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</si>
  <si>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</si>
  <si>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</si>
  <si>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</si>
  <si>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</si>
  <si>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</si>
  <si>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</si>
  <si>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</si>
  <si>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</si>
  <si>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</si>
  <si>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</si>
  <si>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</si>
  <si>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</si>
  <si>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</si>
  <si>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</si>
  <si>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</si>
  <si>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</si>
  <si>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</si>
  <si>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</si>
  <si>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</si>
  <si>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</si>
  <si>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</si>
  <si>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</si>
  <si>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</si>
  <si>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</si>
  <si>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</si>
  <si>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</si>
  <si>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</si>
  <si>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</si>
  <si>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</si>
  <si>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</si>
  <si>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</si>
  <si>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</si>
  <si>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</si>
  <si>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</si>
  <si>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</si>
  <si>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</si>
  <si>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</si>
  <si>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</si>
  <si>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</si>
  <si>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</si>
  <si>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</si>
  <si>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</si>
  <si>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</si>
  <si>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</si>
  <si>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</si>
  <si>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</si>
  <si>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</si>
  <si>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</si>
  <si>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</si>
  <si>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</si>
  <si>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</si>
  <si>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</si>
  <si>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</si>
  <si>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</si>
  <si>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</si>
  <si>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</si>
  <si>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</si>
  <si>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</si>
  <si>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</si>
  <si>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</si>
  <si>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</si>
  <si>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</si>
  <si>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</si>
  <si>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</si>
  <si>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</si>
  <si>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</si>
  <si>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</si>
  <si>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</si>
  <si>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</si>
  <si>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</si>
  <si>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</si>
  <si>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</si>
  <si>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</si>
  <si>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</si>
  <si>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</si>
  <si>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</si>
  <si>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</si>
  <si>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</si>
  <si>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</si>
  <si>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</si>
  <si>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</si>
  <si>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</si>
  <si>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</si>
  <si>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</si>
  <si>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</si>
  <si>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</si>
  <si>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</si>
  <si>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</si>
  <si>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</si>
  <si>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</si>
  <si>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</si>
  <si>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</si>
  <si>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</si>
  <si>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</si>
  <si>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</si>
  <si>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</si>
  <si>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</si>
  <si>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</si>
  <si>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</si>
  <si>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</si>
  <si>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</si>
  <si>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</si>
  <si>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</si>
  <si>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</si>
  <si>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</si>
  <si>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</si>
  <si>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</si>
  <si>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</si>
  <si>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</si>
  <si>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</si>
  <si>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</si>
  <si>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</si>
  <si>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</si>
  <si>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</si>
  <si>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</si>
  <si>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</si>
  <si>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</si>
  <si>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</si>
  <si>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</si>
  <si>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</si>
  <si>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</si>
  <si>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</si>
  <si>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</si>
  <si>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</si>
  <si>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</si>
  <si>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</si>
  <si>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</si>
  <si>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</si>
  <si>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</si>
  <si>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</si>
  <si>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</si>
  <si>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</si>
  <si>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</si>
  <si>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</si>
  <si>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</si>
  <si>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</si>
  <si>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</si>
  <si>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</si>
  <si>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</si>
  <si>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</si>
  <si>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</si>
  <si>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</si>
  <si>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</si>
  <si>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</si>
  <si>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</si>
  <si>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</si>
  <si>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</si>
  <si>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</si>
  <si>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</si>
  <si>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</si>
  <si>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</si>
  <si>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</si>
  <si>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</si>
  <si>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</si>
  <si>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</si>
  <si>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</si>
  <si>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</si>
  <si>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</si>
  <si>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</si>
  <si>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</si>
  <si>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</si>
  <si>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</si>
  <si>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</si>
  <si>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</si>
  <si>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</si>
  <si>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</si>
  <si>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</si>
  <si>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</si>
  <si>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</si>
  <si>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</si>
  <si>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</si>
  <si>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</si>
  <si>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</si>
  <si>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</si>
  <si>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</si>
  <si>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</si>
  <si>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</si>
  <si>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</si>
  <si>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</si>
  <si>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</si>
  <si>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</si>
  <si>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</si>
  <si>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</si>
  <si>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</si>
  <si>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</si>
  <si>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</si>
  <si>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</si>
  <si>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</si>
  <si>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</si>
  <si>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</si>
  <si>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</si>
  <si>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</si>
  <si>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</si>
  <si>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</si>
  <si>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</si>
  <si>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</si>
  <si>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</si>
  <si>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</si>
  <si>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</si>
  <si>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</si>
  <si>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</si>
  <si>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</si>
  <si>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</si>
  <si>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</si>
  <si>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</si>
  <si>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</si>
  <si>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</si>
  <si>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</si>
  <si>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</si>
  <si>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</si>
  <si>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</si>
  <si>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</si>
  <si>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</si>
  <si>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</si>
  <si>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</si>
  <si>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</si>
  <si>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</si>
  <si>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</si>
  <si>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</si>
  <si>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</si>
  <si>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</si>
  <si>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</si>
  <si>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</si>
  <si>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</si>
  <si>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</si>
  <si>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</si>
  <si>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</si>
  <si>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</si>
  <si>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</si>
  <si>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</si>
  <si>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</si>
  <si>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</si>
  <si>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</si>
  <si>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</si>
  <si>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</si>
  <si>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</si>
  <si>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</si>
  <si>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</si>
  <si>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</si>
  <si>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</si>
  <si>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</si>
  <si>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</si>
  <si>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</si>
  <si>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</si>
  <si>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</si>
  <si>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</si>
  <si>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</si>
  <si>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</si>
  <si>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</si>
  <si>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</si>
  <si>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</si>
  <si>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</si>
  <si>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</si>
  <si>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</si>
  <si>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</si>
  <si>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</si>
  <si>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</si>
  <si>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</si>
  <si>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</si>
  <si>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</si>
  <si>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</si>
  <si>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</si>
  <si>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</si>
  <si>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</si>
  <si>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</si>
  <si>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</si>
  <si>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</si>
  <si>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</si>
  <si>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</si>
  <si>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</si>
  <si>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</si>
  <si>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</si>
  <si>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</si>
  <si>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</si>
  <si>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</si>
  <si>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</si>
  <si>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</si>
  <si>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</si>
  <si>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</si>
  <si>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</si>
  <si>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</si>
  <si>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</si>
  <si>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</si>
  <si>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</si>
  <si>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</si>
  <si>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</si>
  <si>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</si>
  <si>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</si>
  <si>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</si>
  <si>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</si>
  <si>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</si>
  <si>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</si>
  <si>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</si>
  <si>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</si>
  <si>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</si>
  <si>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</si>
  <si>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</si>
  <si>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</si>
  <si>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</si>
  <si>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</si>
  <si>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</si>
  <si>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</si>
  <si>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</si>
  <si>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</si>
  <si>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</si>
  <si>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</si>
  <si>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</si>
  <si>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</si>
  <si>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</si>
  <si>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</si>
  <si>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</si>
  <si>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</si>
  <si>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</si>
  <si>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</si>
  <si>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</si>
  <si>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</si>
  <si>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</si>
  <si>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</si>
  <si>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</si>
  <si>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</si>
  <si>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</si>
  <si>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</si>
  <si>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</si>
  <si>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</si>
  <si>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</si>
  <si>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</si>
  <si>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</si>
  <si>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</si>
  <si>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</si>
  <si>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</si>
  <si>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</si>
  <si>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</si>
  <si>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</si>
  <si>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</si>
  <si>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</si>
  <si>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</si>
  <si>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</si>
  <si>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</si>
  <si>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</si>
  <si>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</si>
  <si>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</si>
  <si>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</si>
  <si>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</si>
  <si>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</si>
  <si>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</si>
  <si>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</si>
  <si>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</si>
  <si>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</si>
  <si>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</si>
  <si>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</si>
  <si>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</si>
  <si>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</si>
  <si>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</si>
  <si>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</si>
  <si>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</si>
  <si>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</si>
  <si>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</si>
  <si>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</si>
  <si>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</si>
  <si>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</si>
  <si>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</si>
  <si>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</si>
  <si>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</si>
  <si>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</si>
  <si>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</si>
  <si>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</si>
  <si>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</si>
  <si>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</si>
  <si>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</si>
  <si>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</si>
  <si>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</si>
  <si>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</si>
  <si>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</si>
  <si>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</si>
  <si>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</si>
  <si>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</si>
  <si>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</si>
  <si>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</si>
  <si>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</si>
  <si>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</si>
  <si>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</si>
  <si>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</si>
  <si>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</si>
  <si>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</si>
  <si>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</si>
  <si>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</si>
  <si>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</si>
  <si>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</si>
  <si>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</si>
  <si>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</si>
  <si>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</si>
  <si>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</si>
  <si>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</si>
  <si>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</si>
  <si>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</si>
  <si>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</si>
  <si>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</si>
  <si>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</si>
  <si>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</si>
  <si>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</si>
  <si>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</si>
  <si>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</si>
  <si>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</si>
  <si>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</si>
  <si>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</si>
  <si>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</si>
  <si>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</si>
  <si>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</si>
  <si>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</si>
  <si>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</si>
  <si>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</si>
  <si>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</si>
  <si>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</si>
  <si>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</si>
  <si>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</si>
  <si>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</si>
  <si>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</si>
  <si>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</si>
  <si>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</si>
  <si>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</si>
  <si>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</si>
  <si>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</si>
  <si>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</si>
  <si>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</si>
  <si>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</si>
  <si>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</si>
  <si>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</si>
  <si>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</si>
  <si>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</si>
  <si>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</si>
  <si>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</si>
  <si>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</si>
  <si>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</si>
  <si>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</si>
  <si>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</si>
  <si>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</si>
  <si>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</si>
  <si>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</si>
  <si>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</si>
  <si>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</si>
  <si>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</si>
  <si>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</si>
  <si>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</si>
  <si>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</si>
  <si>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</si>
  <si>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</si>
  <si>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</si>
  <si>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</si>
  <si>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</si>
  <si>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</si>
  <si>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</si>
  <si>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</si>
  <si>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</si>
  <si>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</si>
  <si>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</si>
  <si>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</si>
  <si>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</si>
  <si>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</si>
  <si>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</si>
  <si>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</si>
  <si>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</si>
  <si>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</si>
  <si>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</si>
  <si>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</si>
  <si>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</si>
  <si>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</si>
  <si>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</si>
  <si>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</si>
  <si>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</si>
  <si>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</si>
  <si>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</si>
  <si>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</si>
  <si>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</si>
  <si>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</si>
  <si>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</si>
  <si>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</si>
  <si>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</si>
  <si>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</si>
  <si>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</si>
  <si>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</si>
  <si>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</si>
  <si>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</si>
  <si>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</si>
  <si>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</si>
  <si>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</si>
  <si>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</si>
  <si>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</si>
  <si>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</si>
  <si>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</si>
  <si>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</si>
  <si>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</si>
  <si>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</si>
  <si>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</si>
  <si>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</si>
  <si>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</si>
  <si>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</si>
  <si>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</si>
  <si>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</si>
  <si>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</si>
  <si>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</si>
  <si>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</si>
  <si>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</si>
  <si>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</si>
  <si>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</si>
  <si>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</si>
  <si>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</si>
  <si>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</si>
  <si>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</si>
  <si>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</si>
  <si>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</si>
  <si>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</si>
  <si>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</si>
  <si>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</si>
  <si>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</si>
  <si>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</si>
  <si>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</si>
  <si>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</si>
  <si>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</si>
  <si>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</si>
  <si>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</si>
  <si>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</si>
  <si>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</si>
  <si>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</si>
  <si>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</si>
  <si>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</si>
  <si>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</si>
  <si>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</si>
  <si>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</si>
  <si>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</si>
  <si>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</si>
  <si>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</si>
  <si>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</si>
  <si>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</si>
  <si>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</si>
  <si>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</si>
  <si>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</si>
  <si>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</si>
  <si>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</si>
  <si>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</si>
  <si>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</si>
  <si>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</si>
  <si>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</si>
  <si>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</si>
  <si>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</si>
  <si>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</si>
  <si>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</si>
  <si>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</si>
  <si>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</si>
  <si>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</si>
  <si>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</si>
  <si>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</si>
  <si>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</si>
  <si>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</si>
  <si>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</si>
  <si>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</si>
  <si>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</si>
  <si>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</si>
  <si>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</si>
  <si>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</si>
  <si>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</si>
  <si>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</si>
  <si>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</si>
  <si>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</si>
  <si>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</si>
  <si>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</si>
  <si>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</si>
  <si>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</si>
  <si>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</si>
  <si>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</si>
  <si>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</si>
  <si>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</si>
  <si>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</si>
  <si>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</si>
  <si>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</si>
  <si>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</si>
  <si>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</si>
  <si>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</si>
  <si>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</si>
  <si>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</si>
  <si>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</si>
  <si>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</si>
  <si>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</si>
  <si>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</si>
  <si>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</si>
  <si>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</si>
  <si>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</si>
  <si>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</si>
  <si>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</si>
  <si>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</si>
  <si>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</si>
  <si>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</si>
  <si>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</si>
  <si>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</si>
  <si>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</si>
  <si>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</si>
  <si>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</si>
  <si>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</si>
  <si>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</si>
  <si>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</si>
  <si>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</si>
  <si>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</si>
  <si>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</si>
  <si>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</si>
  <si>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</si>
  <si>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</si>
  <si>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</si>
  <si>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</si>
  <si>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</si>
  <si>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</si>
  <si>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</si>
  <si>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</si>
  <si>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</si>
  <si>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</si>
  <si>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</si>
  <si>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</si>
  <si>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</si>
  <si>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</si>
  <si>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</si>
  <si>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</si>
  <si>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</si>
  <si>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</si>
  <si>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</si>
  <si>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</si>
  <si>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</si>
  <si>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</si>
  <si>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</si>
  <si>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</si>
  <si>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</si>
  <si>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</si>
  <si>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</si>
  <si>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</si>
  <si>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</si>
  <si>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</si>
  <si>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</si>
  <si>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</si>
  <si>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</si>
  <si>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</si>
  <si>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</si>
  <si>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</si>
  <si>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</si>
  <si>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</si>
  <si>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</si>
  <si>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</si>
  <si>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</si>
  <si>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</si>
  <si>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</si>
  <si>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</si>
  <si>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</si>
  <si>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</si>
  <si>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</si>
  <si>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</si>
  <si>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</si>
  <si>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</si>
  <si>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</si>
  <si>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</si>
  <si>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</si>
  <si>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</si>
  <si>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</si>
  <si>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</si>
  <si>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</si>
  <si>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</si>
  <si>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</si>
  <si>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</si>
  <si>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</si>
  <si>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</si>
  <si>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</si>
  <si>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</si>
  <si>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</si>
  <si>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</si>
  <si>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</si>
  <si>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</si>
  <si>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</si>
  <si>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</si>
  <si>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</si>
  <si>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</si>
  <si>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</si>
  <si>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</si>
  <si>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</si>
  <si>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</si>
  <si>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</si>
  <si>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</si>
  <si>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</si>
  <si>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</si>
  <si>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</si>
  <si>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</si>
  <si>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</si>
  <si>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</si>
  <si>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</si>
  <si>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</si>
  <si>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</si>
  <si>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</si>
  <si>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</si>
  <si>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</si>
  <si>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</si>
  <si>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</si>
  <si>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</si>
  <si>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</si>
  <si>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</si>
  <si>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</si>
  <si>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</si>
  <si>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</si>
  <si>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</si>
  <si>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</si>
  <si>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</si>
  <si>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</si>
  <si>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</si>
  <si>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</si>
  <si>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</si>
  <si>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</si>
  <si>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</si>
  <si>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</si>
  <si>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</si>
  <si>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</si>
  <si>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</si>
  <si>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</si>
  <si>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</si>
  <si>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</si>
  <si>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</si>
  <si>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</si>
  <si>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</si>
  <si>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</si>
  <si>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</si>
  <si>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</si>
  <si>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</si>
  <si>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</si>
  <si>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</si>
  <si>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</si>
  <si>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</si>
  <si>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</si>
  <si>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</si>
  <si>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</si>
  <si>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</si>
  <si>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</si>
  <si>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</si>
  <si>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</si>
  <si>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</si>
  <si>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</si>
  <si>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</si>
  <si>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</si>
  <si>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</si>
  <si>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</si>
  <si>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</si>
  <si>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</si>
  <si>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</si>
  <si>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</si>
  <si>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</si>
  <si>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</si>
  <si>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</si>
  <si>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</si>
  <si>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</si>
  <si>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</si>
  <si>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</si>
  <si>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</si>
  <si>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</si>
  <si>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</si>
  <si>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</si>
  <si>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</si>
  <si>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</si>
  <si>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</si>
  <si>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</si>
  <si>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</si>
  <si>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</si>
  <si>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</si>
  <si>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</si>
  <si>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</si>
  <si>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</si>
  <si>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</si>
  <si>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</si>
  <si>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</si>
  <si>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</si>
  <si>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</si>
  <si>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</si>
  <si>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</si>
  <si>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</si>
  <si>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</si>
  <si>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</si>
  <si>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</si>
  <si>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</si>
  <si>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</si>
  <si>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</si>
  <si>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</si>
  <si>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</si>
  <si>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</si>
  <si>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</si>
  <si>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</si>
  <si>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</si>
  <si>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</si>
  <si>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</si>
  <si>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</si>
  <si>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</si>
  <si>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</si>
  <si>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</si>
  <si>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</si>
  <si>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</si>
  <si>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</si>
  <si>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</si>
  <si>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</si>
  <si>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</si>
  <si>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</si>
  <si>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</si>
  <si>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</si>
  <si>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</si>
  <si>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</si>
  <si>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</si>
  <si>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</si>
  <si>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</si>
  <si>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</si>
  <si>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</si>
  <si>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</si>
  <si>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</si>
  <si>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</si>
  <si>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</si>
  <si>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</si>
  <si>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</si>
  <si>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</si>
  <si>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</si>
  <si>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</si>
  <si>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</si>
  <si>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</si>
  <si>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</si>
  <si>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</si>
  <si>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</si>
  <si>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</si>
  <si>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</si>
  <si>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</si>
  <si>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</si>
  <si>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</si>
  <si>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</si>
  <si>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</si>
  <si>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</si>
  <si>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</si>
  <si>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</si>
  <si>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</si>
  <si>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</si>
  <si>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</si>
  <si>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</si>
  <si>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</si>
  <si>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</si>
  <si>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</si>
  <si>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</si>
  <si>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</si>
  <si>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</si>
  <si>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</si>
  <si>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</si>
  <si>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</si>
  <si>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</si>
  <si>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</si>
  <si>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</si>
  <si>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</si>
  <si>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</si>
  <si>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</si>
  <si>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</si>
  <si>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</si>
  <si>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</si>
  <si>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</si>
  <si>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</si>
  <si>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</si>
  <si>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</si>
  <si>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</si>
  <si>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</si>
  <si>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</si>
  <si>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</si>
  <si>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</si>
  <si>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</si>
  <si>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</si>
  <si>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</si>
  <si>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</si>
  <si>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</si>
  <si>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</si>
  <si>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</si>
  <si>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</si>
  <si>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</si>
  <si>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</si>
  <si>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</si>
  <si>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</si>
  <si>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</si>
  <si>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</si>
  <si>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</si>
  <si>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</si>
  <si>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</si>
  <si>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</si>
  <si>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</si>
  <si>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</si>
  <si>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</si>
  <si>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</si>
  <si>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</si>
  <si>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</si>
  <si>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</si>
  <si>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</si>
  <si>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</si>
  <si>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</si>
  <si>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</si>
  <si>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</si>
  <si>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</si>
  <si>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</si>
  <si>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</si>
  <si>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</si>
  <si>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</si>
  <si>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</si>
  <si>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</si>
  <si>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</si>
  <si>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</si>
  <si>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</si>
  <si>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</si>
  <si>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</si>
  <si>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</si>
  <si>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</si>
  <si>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</si>
  <si>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</si>
  <si>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</si>
  <si>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</si>
  <si>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</si>
  <si>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</si>
  <si>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</si>
  <si>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</si>
  <si>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</si>
  <si>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</si>
  <si>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</si>
  <si>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</si>
  <si>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</si>
  <si>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</si>
  <si>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</si>
  <si>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</si>
  <si>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</si>
  <si>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</si>
  <si>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</si>
  <si>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</si>
  <si>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</si>
  <si>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</si>
  <si>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</si>
  <si>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</si>
  <si>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</si>
  <si>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</si>
  <si>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</si>
  <si>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</si>
  <si>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</si>
  <si>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</si>
  <si>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</si>
  <si>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</si>
  <si>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</si>
  <si>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</si>
  <si>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</si>
  <si>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</si>
  <si>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</si>
  <si>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</si>
  <si>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</si>
  <si>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</si>
  <si>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</si>
  <si>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</si>
  <si>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</si>
  <si>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</si>
  <si>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</si>
  <si>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</si>
  <si>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</si>
  <si>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</si>
  <si>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</si>
  <si>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</si>
  <si>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</si>
  <si>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</si>
  <si>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</si>
  <si>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</si>
  <si>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</si>
  <si>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</si>
  <si>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</si>
  <si>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</si>
  <si>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</si>
  <si>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</si>
  <si>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</si>
  <si>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</si>
  <si>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</si>
  <si>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</si>
  <si>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</si>
  <si>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</si>
  <si>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</si>
  <si>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</si>
  <si>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</si>
  <si>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</si>
  <si>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</si>
  <si>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</si>
  <si>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</si>
  <si>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</si>
  <si>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</si>
  <si>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</si>
  <si>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</si>
  <si>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</si>
  <si>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</si>
  <si>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</si>
  <si>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</si>
  <si>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</si>
  <si>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</si>
  <si>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</si>
  <si>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</si>
  <si>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</si>
  <si>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</si>
  <si>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</si>
  <si>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</si>
  <si>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</si>
  <si>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</si>
  <si>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</si>
  <si>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</si>
  <si>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</si>
  <si>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</si>
  <si>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</si>
  <si>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</si>
  <si>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</si>
  <si>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</si>
  <si>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</si>
  <si>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</si>
  <si>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</si>
  <si>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</si>
  <si>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</si>
  <si>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</si>
  <si>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</si>
  <si>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</si>
  <si>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</si>
  <si>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</si>
  <si>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</si>
  <si>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</si>
  <si>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</si>
  <si>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</si>
  <si>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</si>
  <si>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</si>
  <si>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</si>
  <si>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</si>
  <si>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</si>
  <si>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</si>
  <si>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</si>
  <si>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</si>
  <si>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</si>
  <si>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</si>
  <si>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</si>
  <si>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</si>
  <si>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</si>
  <si>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</si>
  <si>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</si>
  <si>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</si>
  <si>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</si>
  <si>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</si>
  <si>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</si>
  <si>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</si>
  <si>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</si>
  <si>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</si>
  <si>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</si>
  <si>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</si>
  <si>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</si>
  <si>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</si>
  <si>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</si>
  <si>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</si>
  <si>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</si>
  <si>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</si>
  <si>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</si>
  <si>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</si>
  <si>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</si>
  <si>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</si>
  <si>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</si>
  <si>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</si>
  <si>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</si>
  <si>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</si>
  <si>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</si>
  <si>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</si>
  <si>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</si>
  <si>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</si>
  <si>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</si>
  <si>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</si>
  <si>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</si>
  <si>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</si>
  <si>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</si>
  <si>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</si>
  <si>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</si>
  <si>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</si>
  <si>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</si>
  <si>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</si>
  <si>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</si>
  <si>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</si>
  <si>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</si>
  <si>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</si>
  <si>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</si>
  <si>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</si>
  <si>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</si>
  <si>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</si>
  <si>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</si>
  <si>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</si>
  <si>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</si>
  <si>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</si>
  <si>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</si>
  <si>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</si>
  <si>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</si>
  <si>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</si>
  <si>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</si>
  <si>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</si>
  <si>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</si>
  <si>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</si>
  <si>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</si>
  <si>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</si>
  <si>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</si>
  <si>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</si>
  <si>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</si>
  <si>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</si>
  <si>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</si>
  <si>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</si>
  <si>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</si>
  <si>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</si>
  <si>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</si>
  <si>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</si>
  <si>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</si>
  <si>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</si>
  <si>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</si>
  <si>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</si>
  <si>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</si>
  <si>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</si>
  <si>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</si>
  <si>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</si>
  <si>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</si>
  <si>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</si>
  <si>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</si>
  <si>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</si>
  <si>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</si>
  <si>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</si>
  <si>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</si>
  <si>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</si>
  <si>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</si>
  <si>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</si>
  <si>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</si>
  <si>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</si>
  <si>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</si>
  <si>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</si>
  <si>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</si>
  <si>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</si>
  <si>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</si>
  <si>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</si>
  <si>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</si>
  <si>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</si>
  <si>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</si>
  <si>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</si>
  <si>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</si>
  <si>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</si>
  <si>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</si>
  <si>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</si>
  <si>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</si>
  <si>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</si>
  <si>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</si>
  <si>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</si>
  <si>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</si>
  <si>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</si>
  <si>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</si>
  <si>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</si>
  <si>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</si>
  <si>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</si>
  <si>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</si>
  <si>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</si>
  <si>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</si>
  <si>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</si>
  <si>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</si>
  <si>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</si>
  <si>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</si>
  <si>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</si>
  <si>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</si>
  <si>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</si>
  <si>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</si>
  <si>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</si>
  <si>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</si>
  <si>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</si>
  <si>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</si>
  <si>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</si>
  <si>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</si>
  <si>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</si>
  <si>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</si>
  <si>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</si>
  <si>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</si>
  <si>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</si>
  <si>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</si>
  <si>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</si>
  <si>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</si>
  <si>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</si>
  <si>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</si>
  <si>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</si>
  <si>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</si>
  <si>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</si>
  <si>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</si>
  <si>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</si>
  <si>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</si>
  <si>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</si>
  <si>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</si>
  <si>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</si>
  <si>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</si>
  <si>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</si>
  <si>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</si>
  <si>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</si>
  <si>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</si>
  <si>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</si>
  <si>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</si>
  <si>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</si>
  <si>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</si>
  <si>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</si>
  <si>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</si>
  <si>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</si>
  <si>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</si>
  <si>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</si>
  <si>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</si>
  <si>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</si>
  <si>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</si>
  <si>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</si>
  <si>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</si>
  <si>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</si>
  <si>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</si>
  <si>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</si>
  <si>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</si>
  <si>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</si>
  <si>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</si>
  <si>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</si>
  <si>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</si>
  <si>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</si>
  <si>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</si>
  <si>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</si>
  <si>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</si>
  <si>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</si>
  <si>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</si>
  <si>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</si>
  <si>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</si>
  <si>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</si>
  <si>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</si>
  <si>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</si>
  <si>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</si>
  <si>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</si>
  <si>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</si>
  <si>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</si>
  <si>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</si>
  <si>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</si>
  <si>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</si>
  <si>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</si>
  <si>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</si>
  <si>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</si>
  <si>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</si>
  <si>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</si>
  <si>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</si>
  <si>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</si>
  <si>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</si>
  <si>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</si>
  <si>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</si>
  <si>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</si>
  <si>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</si>
  <si>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</si>
  <si>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</si>
  <si>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</si>
  <si>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</si>
  <si>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</si>
  <si>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</si>
  <si>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</si>
  <si>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</si>
  <si>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</si>
  <si>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</si>
  <si>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</si>
  <si>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</si>
  <si>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</si>
  <si>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</si>
  <si>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</si>
  <si>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</si>
  <si>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</si>
  <si>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</si>
  <si>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</si>
  <si>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</si>
  <si>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</si>
  <si>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</si>
  <si>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</si>
  <si>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</si>
  <si>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</si>
  <si>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</si>
  <si>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</si>
  <si>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</si>
  <si>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</si>
  <si>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</si>
  <si>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</si>
  <si>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</si>
  <si>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</si>
  <si>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</si>
  <si>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</si>
  <si>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</si>
  <si>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</si>
  <si>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</si>
  <si>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</si>
  <si>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</si>
  <si>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</si>
  <si>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</si>
  <si>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</si>
  <si>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</si>
  <si>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</si>
  <si>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</si>
  <si>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</si>
  <si>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</si>
  <si>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</si>
  <si>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</si>
  <si>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</si>
  <si>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</si>
  <si>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</si>
  <si>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</si>
  <si>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</si>
  <si>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</si>
  <si>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</si>
  <si>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</si>
  <si>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</si>
  <si>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</si>
  <si>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</si>
  <si>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</si>
  <si>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</si>
  <si>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</si>
  <si>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</si>
  <si>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</si>
  <si>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</si>
  <si>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</si>
  <si>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</si>
  <si>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</si>
  <si>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</si>
  <si>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</si>
  <si>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</si>
  <si>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</si>
  <si>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</si>
  <si>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</si>
  <si>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</si>
  <si>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</si>
  <si>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</si>
  <si>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</si>
  <si>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</si>
  <si>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</si>
  <si>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</si>
  <si>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</si>
  <si>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</si>
  <si>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</si>
  <si>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</si>
  <si>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</si>
  <si>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</si>
  <si>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</si>
  <si>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</si>
  <si>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</si>
  <si>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</si>
  <si>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</si>
  <si>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</si>
  <si>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</si>
  <si>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</si>
  <si>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</si>
  <si>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</si>
  <si>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</si>
  <si>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</si>
  <si>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</si>
  <si>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</si>
  <si>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</si>
  <si>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</si>
  <si>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</si>
  <si>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</si>
  <si>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</si>
  <si>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</si>
  <si>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</si>
  <si>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</si>
  <si>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</si>
  <si>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</si>
  <si>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</si>
  <si>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</si>
  <si>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</si>
  <si>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</si>
  <si>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</si>
  <si>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</si>
  <si>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</si>
  <si>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</si>
  <si>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</si>
  <si>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</si>
  <si>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</si>
  <si>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</si>
  <si>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</si>
  <si>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</si>
  <si>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</si>
  <si>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</si>
  <si>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</si>
  <si>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</si>
  <si>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</si>
  <si>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</si>
  <si>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</si>
  <si>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</si>
  <si>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</si>
  <si>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</si>
  <si>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</si>
  <si>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</si>
  <si>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</si>
  <si>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</si>
  <si>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</si>
  <si>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</si>
  <si>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</si>
  <si>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</si>
  <si>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</si>
  <si>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</si>
  <si>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</si>
  <si>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</si>
  <si>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</si>
  <si>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</si>
  <si>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</si>
  <si>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</si>
  <si>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</si>
  <si>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</si>
  <si>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</si>
  <si>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</si>
  <si>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</si>
  <si>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</si>
  <si>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</si>
  <si>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</si>
  <si>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</si>
  <si>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</si>
  <si>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</si>
  <si>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</si>
  <si>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</si>
  <si>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</si>
  <si>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</si>
  <si>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</si>
  <si>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</si>
  <si>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</si>
  <si>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</si>
  <si>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</si>
  <si>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</si>
  <si>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</si>
  <si>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</si>
  <si>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</si>
  <si>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</si>
  <si>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</si>
  <si>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</si>
  <si>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</si>
  <si>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</si>
  <si>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</si>
  <si>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</si>
  <si>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</si>
  <si>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</si>
  <si>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</si>
  <si>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</si>
  <si>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</si>
  <si>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</si>
  <si>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</si>
  <si>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</si>
  <si>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</si>
  <si>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</si>
  <si>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</si>
  <si>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</si>
  <si>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</si>
  <si>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</si>
  <si>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</si>
  <si>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</si>
  <si>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</si>
  <si>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</si>
  <si>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</si>
  <si>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</si>
  <si>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</si>
  <si>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</si>
  <si>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</si>
  <si>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</si>
  <si>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</si>
  <si>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</si>
  <si>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</si>
  <si>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</si>
  <si>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</si>
  <si>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</si>
  <si>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</si>
  <si>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</si>
  <si>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</si>
  <si>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</si>
  <si>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</si>
  <si>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</si>
  <si>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</si>
  <si>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</si>
  <si>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</si>
  <si>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</si>
  <si>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</si>
  <si>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</si>
  <si>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</si>
  <si>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</si>
  <si>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</si>
  <si>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</si>
  <si>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</si>
  <si>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</si>
  <si>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</si>
  <si>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</si>
  <si>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</si>
  <si>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</si>
  <si>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</si>
  <si>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</si>
  <si>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</si>
  <si>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</si>
  <si>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</si>
  <si>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</si>
  <si>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</si>
  <si>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</si>
  <si>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</si>
  <si>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</si>
  <si>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</si>
  <si>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</si>
  <si>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</si>
  <si>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</si>
  <si>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</si>
  <si>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</si>
  <si>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</si>
  <si>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</si>
  <si>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</si>
  <si>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</si>
  <si>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</si>
  <si>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</si>
  <si>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</si>
  <si>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</si>
  <si>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</si>
  <si>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</si>
  <si>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</si>
  <si>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</si>
  <si>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</si>
  <si>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</si>
  <si>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</si>
  <si>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</si>
  <si>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</si>
  <si>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</si>
  <si>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</si>
  <si>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</si>
  <si>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</si>
  <si>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</si>
  <si>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</si>
  <si>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</si>
  <si>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</si>
  <si>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</si>
  <si>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</si>
  <si>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</si>
  <si>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</si>
  <si>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</si>
  <si>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</si>
  <si>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</si>
  <si>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</si>
  <si>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</si>
  <si>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</si>
  <si>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</si>
  <si>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</si>
  <si>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</si>
  <si>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</si>
  <si>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</si>
  <si>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</si>
  <si>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</si>
  <si>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</si>
  <si>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</si>
  <si>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</si>
  <si>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</si>
  <si>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</si>
  <si>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</si>
  <si>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</si>
  <si>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</si>
  <si>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</si>
  <si>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</si>
  <si>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</si>
  <si>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</si>
  <si>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</si>
  <si>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</si>
  <si>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</si>
  <si>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</si>
  <si>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</si>
  <si>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</si>
  <si>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</si>
  <si>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</si>
  <si>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</si>
  <si>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</si>
  <si>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</si>
  <si>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</si>
  <si>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</si>
  <si>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</si>
  <si>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</si>
  <si>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</si>
  <si>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</si>
  <si>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</si>
  <si>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</si>
  <si>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</si>
  <si>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</si>
  <si>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</si>
  <si>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</si>
  <si>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</si>
  <si>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</si>
  <si>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</si>
  <si>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</si>
  <si>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</si>
  <si>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</si>
  <si>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</si>
  <si>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</si>
  <si>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</si>
  <si>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</si>
  <si>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</si>
  <si>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</si>
  <si>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</si>
  <si>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</si>
  <si>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</si>
  <si>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</si>
  <si>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</si>
  <si>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</si>
  <si>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</si>
  <si>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</si>
  <si>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</si>
  <si>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</si>
  <si>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</si>
  <si>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</si>
  <si>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</si>
  <si>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</si>
  <si>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</si>
  <si>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</si>
  <si>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</si>
  <si>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</si>
  <si>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</si>
  <si>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</si>
  <si>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</si>
  <si>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</si>
  <si>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</si>
  <si>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</si>
  <si>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</si>
  <si>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</si>
  <si>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</si>
  <si>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</si>
  <si>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</si>
  <si>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</si>
  <si>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</si>
  <si>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</si>
  <si>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</si>
  <si>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</si>
  <si>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</si>
  <si>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</si>
  <si>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</si>
  <si>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</si>
  <si>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</si>
  <si>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</si>
  <si>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</si>
  <si>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</si>
  <si>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</si>
  <si>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</si>
  <si>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</si>
  <si>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</si>
  <si>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</si>
  <si>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</si>
  <si>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</si>
  <si>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</si>
  <si>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</si>
  <si>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</si>
  <si>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</si>
  <si>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</si>
  <si>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</si>
  <si>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</si>
  <si>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</si>
  <si>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</si>
  <si>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</si>
  <si>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</si>
  <si>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</si>
  <si>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</si>
  <si>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</si>
  <si>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</si>
  <si>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</si>
  <si>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</si>
  <si>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</si>
  <si>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</si>
  <si>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</si>
  <si>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</si>
  <si>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</si>
  <si>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</si>
  <si>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</si>
  <si>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</si>
  <si>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</si>
  <si>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</si>
  <si>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</si>
  <si>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</si>
  <si>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</si>
  <si>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</si>
  <si>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</si>
  <si>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</si>
  <si>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</si>
  <si>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</si>
  <si>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</si>
  <si>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</si>
  <si>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</si>
  <si>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</si>
  <si>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</si>
  <si>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</si>
  <si>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</si>
  <si>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</si>
  <si>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</si>
  <si>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</si>
  <si>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</si>
  <si>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</si>
  <si>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</si>
  <si>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</si>
  <si>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</si>
  <si>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</si>
  <si>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</si>
  <si>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</si>
  <si>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</si>
  <si>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</si>
  <si>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</si>
  <si>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</si>
  <si>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</si>
  <si>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</si>
  <si>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</si>
  <si>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</si>
  <si>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</si>
  <si>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</si>
  <si>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</si>
  <si>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</si>
  <si>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</si>
  <si>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</si>
  <si>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</si>
  <si>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</si>
  <si>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</si>
  <si>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</si>
  <si>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</si>
  <si>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</si>
  <si>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</si>
  <si>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</si>
  <si>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</si>
  <si>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</si>
  <si>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</si>
  <si>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</si>
  <si>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</si>
  <si>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</si>
  <si>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</si>
  <si>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</si>
  <si>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</si>
  <si>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</si>
  <si>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</si>
  <si>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</si>
  <si>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</si>
  <si>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</si>
  <si>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</si>
  <si>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</si>
  <si>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</si>
  <si>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</si>
  <si>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</si>
  <si>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</si>
  <si>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</si>
  <si>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</si>
  <si>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</si>
  <si>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</si>
  <si>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</si>
  <si>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</si>
  <si>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</si>
  <si>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</si>
  <si>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</si>
  <si>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</si>
  <si>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</si>
  <si>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</si>
  <si>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</si>
  <si>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</si>
  <si>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</si>
  <si>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</si>
  <si>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</si>
  <si>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</si>
  <si>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</si>
  <si>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</si>
  <si>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</si>
  <si>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</si>
  <si>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</si>
  <si>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</si>
  <si>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</si>
  <si>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</si>
  <si>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</si>
  <si>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</si>
  <si>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</si>
  <si>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</si>
  <si>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</si>
  <si>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</si>
  <si>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</si>
  <si>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</si>
  <si>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</si>
  <si>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</si>
  <si>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</si>
  <si>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</si>
  <si>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</si>
  <si>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</si>
  <si>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</si>
  <si>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</si>
  <si>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</si>
  <si>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</si>
  <si>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</si>
  <si>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</si>
  <si>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</si>
  <si>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</si>
  <si>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</si>
  <si>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</si>
  <si>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</si>
  <si>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</si>
  <si>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</si>
  <si>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</si>
  <si>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</si>
  <si>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</si>
  <si>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</si>
  <si>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</si>
  <si>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</si>
  <si>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</si>
  <si>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</si>
  <si>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</si>
  <si>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</si>
  <si>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</si>
  <si>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</si>
  <si>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</si>
  <si>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</si>
  <si>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</si>
  <si>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</si>
  <si>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</si>
  <si>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</si>
  <si>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</si>
  <si>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</si>
  <si>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</si>
  <si>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</si>
  <si>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</si>
  <si>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</si>
  <si>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</si>
  <si>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</si>
  <si>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</si>
  <si>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</si>
  <si>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</si>
  <si>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</si>
  <si>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</si>
  <si>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</si>
  <si>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</si>
  <si>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</si>
  <si>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</si>
  <si>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</si>
  <si>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</si>
  <si>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</si>
  <si>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</si>
  <si>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</si>
  <si>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</si>
  <si>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</si>
  <si>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</si>
  <si>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</si>
  <si>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</si>
  <si>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</si>
  <si>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</si>
  <si>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</si>
  <si>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</si>
  <si>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</si>
  <si>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</si>
  <si>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</si>
  <si>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</si>
  <si>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</si>
  <si>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</si>
  <si>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</si>
  <si>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</si>
  <si>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</si>
  <si>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</si>
  <si>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</si>
  <si>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</si>
  <si>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</si>
  <si>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</si>
  <si>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</si>
  <si>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</si>
  <si>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</si>
  <si>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</si>
  <si>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</si>
  <si>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</si>
  <si>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</si>
  <si>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</si>
  <si>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</si>
  <si>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</si>
  <si>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</si>
  <si>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</si>
  <si>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</si>
  <si>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</si>
  <si>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</si>
  <si>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</si>
  <si>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</si>
  <si>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</si>
  <si>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</si>
  <si>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</si>
  <si>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</si>
  <si>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</si>
  <si>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</si>
  <si>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</si>
  <si>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</si>
  <si>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</si>
  <si>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</si>
  <si>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</si>
  <si>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</si>
  <si>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</si>
  <si>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</si>
  <si>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</si>
  <si>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</si>
  <si>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</si>
  <si>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</si>
  <si>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</si>
  <si>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</si>
  <si>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</si>
  <si>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</si>
  <si>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</si>
  <si>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</si>
  <si>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</si>
  <si>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</si>
  <si>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</si>
  <si>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</si>
  <si>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</si>
  <si>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</si>
  <si>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</si>
  <si>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</si>
  <si>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</si>
  <si>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</si>
  <si>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</si>
  <si>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</si>
  <si>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</si>
  <si>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</si>
  <si>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</si>
  <si>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</si>
  <si>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</si>
  <si>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</si>
  <si>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</si>
  <si>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</si>
  <si>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</si>
  <si>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</si>
  <si>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</si>
  <si>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</si>
  <si>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</si>
  <si>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</si>
  <si>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</si>
  <si>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</si>
  <si>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</si>
  <si>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</si>
  <si>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</si>
  <si>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</si>
  <si>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</si>
  <si>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</si>
  <si>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</si>
  <si>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</si>
  <si>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</si>
  <si>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</si>
  <si>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</si>
  <si>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</si>
  <si>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</si>
  <si>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</si>
  <si>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</si>
  <si>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</si>
  <si>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</si>
  <si>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</si>
  <si>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</si>
  <si>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</si>
  <si>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</si>
  <si>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</si>
  <si>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</si>
  <si>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</si>
  <si>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</si>
  <si>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</si>
  <si>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</si>
  <si>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</si>
  <si>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</si>
  <si>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</si>
  <si>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</si>
  <si>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</si>
  <si>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</si>
  <si>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</si>
  <si>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</si>
  <si>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</si>
  <si>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</si>
  <si>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</si>
  <si>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</si>
  <si>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</si>
  <si>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</si>
  <si>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</si>
  <si>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</si>
  <si>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</si>
  <si>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</si>
  <si>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</si>
  <si>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</si>
  <si>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</si>
  <si>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</si>
  <si>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</si>
  <si>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</si>
  <si>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</si>
  <si>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</si>
  <si>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</si>
  <si>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</si>
  <si>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</si>
  <si>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</si>
  <si>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</si>
  <si>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</si>
  <si>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</si>
  <si>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</si>
  <si>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</si>
  <si>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</si>
  <si>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</si>
  <si>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</si>
  <si>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</si>
  <si>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</si>
  <si>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</si>
  <si>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</si>
  <si>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</si>
  <si>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</si>
  <si>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</si>
  <si>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</si>
  <si>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</si>
  <si>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</si>
  <si>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</si>
  <si>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</si>
  <si>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</si>
  <si>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</si>
  <si>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</si>
  <si>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</si>
  <si>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</si>
  <si>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</si>
  <si>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</si>
  <si>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</si>
  <si>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</si>
  <si>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</si>
  <si>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</si>
  <si>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</si>
  <si>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</si>
  <si>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</si>
  <si>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</si>
  <si>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</si>
  <si>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</si>
  <si>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</si>
  <si>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</si>
  <si>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</si>
  <si>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</si>
  <si>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</si>
  <si>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</si>
  <si>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</si>
  <si>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</si>
  <si>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</si>
  <si>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</si>
  <si>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</si>
  <si>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</si>
  <si>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</si>
  <si>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</si>
  <si>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</si>
  <si>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</si>
  <si>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</si>
  <si>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</si>
  <si>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</si>
  <si>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</si>
  <si>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</si>
  <si>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</si>
  <si>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</si>
  <si>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</si>
  <si>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</si>
  <si>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</si>
  <si>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</si>
  <si>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</si>
  <si>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</si>
  <si>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</si>
  <si>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</si>
  <si>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</si>
  <si>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</si>
  <si>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</si>
  <si>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</si>
  <si>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</si>
  <si>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</si>
  <si>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</si>
  <si>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</si>
  <si>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</si>
  <si>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</si>
  <si>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</si>
  <si>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</si>
  <si>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</si>
  <si>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</si>
  <si>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</si>
  <si>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</si>
  <si>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</si>
  <si>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</si>
  <si>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</si>
  <si>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</si>
  <si>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</si>
  <si>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</si>
  <si>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</si>
  <si>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</si>
  <si>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</si>
  <si>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</si>
  <si>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</si>
  <si>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</si>
  <si>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</si>
  <si>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</si>
  <si>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</si>
  <si>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</si>
  <si>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</si>
  <si>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</si>
  <si>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</si>
  <si>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</si>
  <si>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</si>
  <si>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</si>
  <si>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</si>
  <si>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</si>
  <si>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</si>
  <si>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</si>
  <si>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</si>
  <si>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</si>
  <si>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</si>
  <si>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</si>
  <si>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</si>
  <si>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</si>
  <si>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</si>
  <si>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</si>
  <si>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</si>
  <si>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</si>
  <si>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</si>
  <si>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</si>
  <si>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</si>
  <si>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</si>
  <si>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</si>
  <si>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</si>
  <si>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</si>
  <si>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</si>
  <si>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</si>
  <si>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</si>
  <si>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</si>
  <si>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</si>
  <si>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</si>
  <si>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</si>
  <si>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</si>
  <si>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</si>
  <si>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</si>
  <si>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</si>
  <si>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</si>
  <si>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</si>
  <si>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</si>
  <si>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</si>
  <si>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</si>
  <si>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</si>
  <si>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</si>
  <si>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</si>
  <si>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</si>
  <si>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</si>
  <si>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</si>
  <si>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</si>
  <si>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</si>
  <si>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</si>
  <si>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</si>
  <si>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</si>
  <si>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</si>
  <si>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</si>
  <si>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</si>
  <si>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</si>
  <si>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</si>
  <si>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</si>
  <si>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</si>
  <si>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</si>
  <si>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</si>
  <si>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</si>
  <si>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</si>
  <si>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</si>
  <si>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</si>
  <si>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</si>
  <si>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</si>
  <si>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</si>
  <si>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</si>
  <si>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</si>
  <si>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</si>
  <si>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</si>
  <si>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</si>
  <si>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</si>
  <si>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</si>
  <si>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</si>
  <si>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</si>
  <si>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</si>
  <si>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</si>
  <si>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</si>
  <si>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</si>
  <si>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</si>
  <si>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</si>
  <si>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</si>
  <si>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</si>
  <si>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</si>
  <si>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</si>
  <si>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</si>
  <si>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</si>
  <si>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</si>
  <si>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</si>
  <si>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</si>
  <si>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</si>
  <si>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</si>
  <si>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</si>
  <si>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</si>
  <si>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</si>
  <si>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</si>
  <si>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</si>
  <si>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</si>
  <si>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</si>
  <si>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</si>
  <si>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</si>
  <si>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</si>
  <si>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</si>
  <si>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</si>
  <si>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</si>
  <si>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</si>
  <si>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</si>
  <si>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</si>
  <si>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</si>
  <si>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</si>
  <si>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</si>
  <si>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</si>
  <si>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</si>
  <si>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</si>
  <si>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</si>
  <si>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</si>
  <si>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</si>
  <si>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</si>
  <si>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</si>
  <si>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</si>
  <si>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</si>
  <si>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</si>
  <si>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</si>
  <si>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</si>
  <si>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</si>
  <si>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</si>
  <si>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</si>
  <si>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</si>
  <si>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</si>
  <si>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</si>
  <si>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</si>
  <si>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</si>
  <si>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</si>
  <si>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</si>
  <si>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</si>
  <si>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</si>
  <si>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</si>
  <si>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</si>
  <si>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</si>
  <si>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</si>
  <si>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</si>
  <si>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</si>
  <si>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</si>
  <si>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</si>
  <si>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</si>
  <si>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</si>
  <si>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</si>
  <si>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</si>
  <si>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</si>
  <si>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</si>
  <si>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</si>
  <si>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</si>
  <si>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</si>
  <si>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</si>
  <si>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</si>
  <si>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</si>
  <si>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</si>
  <si>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</si>
  <si>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</si>
  <si>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</si>
  <si>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</si>
  <si>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</si>
  <si>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</si>
  <si>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</si>
  <si>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</si>
  <si>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</si>
  <si>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</si>
  <si>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</si>
  <si>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</si>
  <si>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</si>
  <si>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</si>
  <si>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</si>
  <si>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</si>
  <si>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</si>
  <si>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</si>
  <si>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</si>
  <si>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</si>
  <si>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</si>
  <si>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</si>
  <si>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</si>
  <si>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</si>
  <si>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</si>
  <si>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</si>
  <si>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</si>
  <si>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</si>
  <si>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</si>
  <si>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</si>
  <si>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</si>
  <si>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</si>
  <si>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</si>
  <si>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</si>
  <si>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</si>
  <si>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</si>
  <si>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</si>
  <si>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</si>
  <si>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</si>
  <si>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</si>
  <si>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</si>
  <si>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</si>
  <si>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</si>
  <si>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</si>
  <si>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</si>
  <si>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</si>
  <si>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</si>
  <si>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</si>
  <si>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</si>
  <si>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</si>
  <si>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</si>
  <si>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</si>
  <si>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</si>
  <si>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</si>
  <si>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</si>
  <si>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</si>
  <si>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</si>
  <si>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</si>
  <si>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</si>
  <si>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</si>
  <si>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</si>
  <si>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</si>
  <si>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</si>
  <si>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</si>
  <si>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</si>
  <si>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</si>
  <si>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</si>
  <si>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</si>
  <si>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</si>
  <si>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</si>
  <si>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</si>
  <si>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</si>
  <si>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</si>
  <si>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</si>
  <si>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</si>
  <si>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</si>
  <si>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</si>
  <si>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</si>
  <si>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</si>
  <si>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</si>
  <si>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</si>
  <si>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</si>
  <si>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</si>
  <si>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</si>
  <si>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</si>
  <si>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</si>
  <si>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</si>
  <si>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</si>
  <si>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</si>
  <si>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</si>
  <si>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</si>
  <si>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</si>
  <si>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</si>
  <si>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</si>
  <si>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</si>
  <si>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</si>
  <si>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</si>
  <si>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</si>
  <si>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</si>
  <si>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</si>
  <si>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</si>
  <si>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</si>
  <si>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</si>
  <si>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</si>
  <si>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</si>
  <si>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</si>
  <si>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</si>
  <si>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</si>
  <si>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</si>
  <si>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</si>
  <si>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</si>
  <si>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</si>
  <si>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</si>
  <si>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</si>
  <si>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</si>
  <si>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</si>
  <si>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</si>
  <si>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</si>
  <si>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</si>
  <si>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</si>
  <si>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</si>
  <si>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</si>
  <si>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</si>
  <si>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</si>
  <si>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</si>
  <si>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</si>
  <si>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</si>
  <si>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</si>
  <si>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</si>
  <si>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</si>
  <si>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</si>
  <si>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</si>
  <si>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</si>
  <si>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</si>
  <si>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</si>
  <si>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</si>
  <si>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</si>
  <si>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</si>
  <si>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</si>
  <si>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</si>
  <si>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</si>
  <si>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</si>
  <si>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</si>
  <si>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</si>
  <si>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</si>
  <si>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</si>
  <si>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</si>
  <si>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</si>
  <si>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</si>
  <si>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</si>
  <si>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</si>
  <si>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</si>
  <si>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</si>
  <si>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</si>
  <si>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</si>
  <si>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</si>
  <si>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</si>
  <si>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</si>
  <si>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</si>
  <si>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</si>
  <si>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</si>
  <si>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</si>
  <si>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</si>
  <si>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</si>
  <si>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</si>
  <si>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</si>
  <si>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</si>
  <si>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</si>
  <si>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</si>
  <si>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</si>
  <si>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</si>
  <si>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</si>
  <si>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</si>
  <si>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</si>
  <si>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</si>
  <si>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</si>
  <si>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</si>
  <si>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</si>
  <si>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</si>
  <si>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</si>
  <si>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</si>
  <si>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</si>
  <si>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</si>
  <si>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</si>
  <si>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</si>
  <si>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</si>
  <si>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</si>
  <si>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</si>
  <si>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</si>
  <si>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</si>
  <si>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</si>
  <si>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</si>
  <si>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</si>
  <si>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</si>
  <si>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</si>
  <si>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</si>
  <si>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</si>
  <si>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</si>
  <si>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</si>
  <si>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</si>
  <si>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</si>
  <si>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</si>
  <si>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</si>
  <si>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</si>
  <si>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</si>
  <si>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</si>
  <si>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</si>
  <si>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</si>
  <si>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</si>
  <si>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</si>
  <si>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</si>
  <si>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</si>
  <si>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</si>
  <si>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</si>
  <si>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</si>
  <si>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</si>
  <si>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</si>
  <si>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</si>
  <si>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</si>
  <si>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</si>
  <si>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</si>
  <si>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</si>
  <si>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</si>
  <si>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</si>
  <si>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</si>
  <si>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</si>
  <si>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</si>
  <si>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</si>
  <si>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</si>
  <si>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</si>
  <si>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</si>
  <si>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</si>
  <si>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</si>
  <si>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</si>
  <si>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</si>
  <si>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</si>
  <si>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</si>
  <si>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</si>
  <si>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</si>
  <si>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</si>
  <si>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</si>
  <si>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</si>
  <si>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</si>
  <si>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</si>
  <si>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</si>
  <si>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</si>
  <si>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</si>
  <si>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</si>
  <si>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</si>
  <si>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</si>
  <si>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</si>
  <si>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</si>
  <si>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</si>
  <si>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</si>
  <si>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</si>
  <si>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</si>
  <si>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</si>
  <si>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</si>
  <si>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</si>
  <si>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</si>
  <si>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</si>
  <si>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</si>
  <si>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</si>
  <si>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</si>
  <si>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</si>
  <si>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</si>
  <si>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</si>
  <si>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</si>
  <si>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</si>
  <si>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</si>
  <si>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</si>
  <si>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</si>
  <si>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</si>
  <si>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</si>
  <si>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</si>
  <si>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</si>
  <si>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</si>
  <si>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</si>
  <si>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</si>
  <si>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</si>
  <si>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</si>
  <si>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</si>
  <si>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</si>
  <si>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</si>
  <si>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</si>
  <si>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</si>
  <si>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</si>
  <si>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</si>
  <si>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</si>
  <si>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</si>
  <si>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</si>
  <si>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</si>
  <si>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</si>
  <si>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</si>
  <si>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</si>
  <si>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</si>
  <si>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</si>
  <si>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</si>
  <si>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</si>
  <si>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</si>
  <si>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</si>
  <si>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</si>
  <si>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</si>
  <si>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</si>
  <si>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</si>
  <si>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</si>
  <si>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</si>
  <si>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</si>
  <si>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</si>
  <si>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</si>
  <si>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</si>
  <si>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</si>
  <si>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</si>
  <si>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</si>
  <si>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</si>
  <si>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</si>
  <si>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</si>
  <si>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</si>
  <si>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</si>
  <si>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</si>
  <si>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</si>
  <si>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</si>
  <si>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</si>
  <si>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</si>
  <si>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</si>
  <si>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</si>
  <si>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</si>
  <si>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</si>
  <si>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</si>
  <si>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</si>
  <si>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</si>
  <si>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</si>
  <si>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</si>
  <si>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</si>
  <si>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</si>
  <si>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</si>
  <si>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</si>
  <si>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</si>
  <si>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</si>
  <si>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</si>
  <si>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</si>
  <si>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</si>
  <si>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</si>
  <si>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</si>
  <si>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</si>
  <si>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</si>
  <si>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</si>
  <si>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</si>
  <si>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</si>
  <si>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</si>
  <si>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</si>
  <si>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</si>
  <si>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</si>
  <si>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</si>
  <si>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</si>
  <si>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</si>
  <si>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</si>
  <si>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</si>
  <si>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</si>
  <si>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</si>
  <si>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</si>
  <si>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</si>
  <si>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</si>
  <si>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</si>
  <si>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</si>
  <si>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</si>
  <si>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</si>
  <si>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</si>
  <si>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</si>
  <si>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</si>
  <si>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</si>
  <si>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</si>
  <si>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</si>
  <si>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</si>
  <si>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</si>
  <si>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</si>
  <si>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</si>
  <si>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</si>
  <si>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</si>
  <si>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</si>
  <si>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</si>
  <si>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</si>
  <si>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</si>
  <si>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</si>
  <si>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</si>
  <si>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</si>
  <si>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</si>
  <si>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</si>
  <si>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</si>
  <si>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</si>
  <si>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</si>
  <si>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</si>
  <si>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</si>
  <si>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</si>
  <si>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</si>
  <si>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</si>
  <si>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</si>
  <si>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</si>
  <si>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</si>
  <si>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</si>
  <si>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</si>
  <si>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</si>
  <si>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</si>
  <si>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</si>
  <si>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</si>
  <si>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</si>
  <si>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</si>
  <si>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</si>
  <si>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</si>
  <si>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</si>
  <si>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</si>
  <si>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</si>
  <si>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</si>
  <si>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</si>
  <si>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</si>
  <si>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</si>
  <si>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</si>
  <si>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</si>
  <si>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</si>
  <si>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</si>
  <si>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</si>
  <si>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</si>
  <si>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</si>
  <si>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</si>
  <si>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</si>
  <si>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</si>
  <si>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</si>
  <si>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</si>
  <si>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</si>
  <si>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</si>
  <si>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</si>
  <si>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</si>
  <si>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</si>
  <si>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</si>
  <si>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</si>
  <si>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</si>
  <si>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</si>
  <si>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</si>
  <si>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</si>
  <si>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</si>
  <si>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</si>
  <si>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</si>
  <si>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</si>
  <si>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</si>
  <si>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</si>
  <si>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</si>
  <si>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</si>
  <si>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</si>
  <si>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</si>
  <si>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</si>
  <si>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</si>
  <si>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</si>
  <si>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</si>
  <si>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</si>
  <si>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</si>
  <si>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</si>
  <si>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</si>
  <si>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</si>
  <si>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</si>
  <si>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</si>
  <si>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</si>
  <si>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</si>
  <si>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</si>
  <si>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</si>
  <si>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</si>
  <si>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</si>
  <si>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</si>
  <si>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</si>
  <si>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</si>
  <si>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</si>
  <si>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</si>
  <si>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</si>
  <si>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</si>
  <si>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</si>
  <si>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</si>
  <si>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</si>
  <si>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</si>
  <si>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</si>
  <si>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</si>
  <si>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</si>
  <si>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</si>
  <si>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</si>
  <si>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</si>
  <si>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</si>
  <si>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</si>
  <si>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</si>
  <si>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</si>
  <si>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</si>
  <si>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</si>
  <si>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</si>
  <si>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</si>
  <si>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</si>
  <si>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</si>
  <si>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</si>
  <si>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</si>
  <si>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</si>
  <si>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</si>
  <si>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</si>
  <si>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</si>
  <si>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</si>
  <si>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</si>
  <si>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</si>
  <si>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</si>
  <si>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</si>
  <si>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</si>
  <si>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</si>
  <si>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</si>
  <si>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</si>
  <si>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</si>
  <si>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</si>
  <si>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</si>
  <si>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</si>
  <si>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</si>
  <si>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</si>
  <si>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</si>
  <si>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</si>
  <si>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</si>
  <si>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</si>
  <si>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</si>
  <si>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</si>
  <si>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</si>
  <si>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</si>
  <si>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</si>
  <si>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</si>
  <si>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</si>
  <si>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</si>
  <si>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</si>
  <si>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</si>
  <si>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</si>
  <si>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</si>
  <si>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</si>
  <si>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</si>
  <si>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</si>
  <si>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</si>
  <si>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</si>
  <si>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</si>
  <si>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</si>
  <si>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</si>
  <si>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</si>
  <si>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</si>
  <si>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</si>
  <si>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</si>
  <si>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</si>
  <si>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</si>
  <si>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</si>
  <si>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</si>
  <si>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</si>
  <si>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</si>
  <si>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</si>
  <si>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</si>
  <si>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</si>
  <si>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</si>
  <si>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</si>
  <si>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</si>
  <si>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</si>
  <si>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</si>
  <si>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</si>
  <si>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</si>
  <si>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</si>
  <si>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</si>
  <si>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</si>
  <si>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</si>
  <si>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</si>
  <si>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</si>
  <si>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</si>
  <si>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</si>
  <si>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</si>
  <si>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</si>
  <si>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</si>
  <si>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</si>
  <si>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</si>
  <si>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</si>
  <si>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</si>
  <si>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</si>
  <si>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</si>
  <si>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</si>
  <si>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</si>
  <si>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</si>
  <si>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</si>
  <si>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</si>
  <si>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</si>
  <si>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</si>
  <si>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</si>
  <si>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</si>
  <si>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</si>
  <si>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</si>
  <si>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</si>
  <si>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</si>
  <si>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</si>
  <si>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</si>
  <si>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</si>
  <si>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</si>
  <si>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</si>
  <si>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</si>
  <si>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</si>
  <si>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</si>
  <si>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</si>
  <si>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</si>
  <si>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</si>
  <si>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</si>
  <si>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</si>
  <si>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</si>
  <si>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</si>
  <si>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</si>
  <si>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</si>
  <si>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</si>
  <si>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</si>
  <si>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</si>
  <si>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</si>
  <si>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</si>
  <si>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</si>
  <si>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</si>
  <si>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</si>
  <si>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</si>
  <si>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</si>
  <si>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</si>
  <si>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</si>
  <si>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</si>
  <si>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</si>
  <si>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</si>
  <si>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</si>
  <si>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</si>
  <si>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</si>
  <si>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</si>
  <si>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</si>
  <si>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</si>
  <si>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</si>
  <si>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</si>
  <si>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</si>
  <si>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</si>
  <si>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</si>
  <si>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</si>
  <si>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</si>
  <si>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</si>
  <si>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</si>
  <si>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</si>
  <si>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</si>
  <si>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</si>
  <si>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</si>
  <si>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</si>
  <si>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</si>
  <si>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</si>
  <si>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</si>
  <si>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</si>
  <si>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</si>
  <si>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</si>
  <si>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</si>
  <si>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</si>
  <si>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</si>
  <si>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</si>
  <si>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</si>
  <si>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</si>
  <si>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</si>
  <si>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</si>
  <si>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</si>
  <si>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</si>
  <si>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</si>
  <si>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</si>
  <si>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</si>
  <si>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</si>
  <si>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</si>
  <si>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</si>
  <si>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</si>
  <si>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</si>
  <si>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</si>
  <si>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</si>
  <si>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</si>
  <si>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</si>
  <si>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</si>
  <si>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</si>
  <si>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</si>
  <si>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</si>
  <si>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</si>
  <si>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</si>
  <si>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</si>
  <si>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</si>
  <si>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</si>
  <si>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</si>
  <si>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</si>
  <si>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</si>
  <si>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</si>
  <si>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</si>
  <si>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</si>
  <si>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</si>
  <si>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</si>
  <si>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</si>
  <si>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</si>
  <si>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</si>
  <si>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</si>
  <si>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</si>
  <si>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</si>
  <si>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</si>
  <si>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</si>
  <si>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</si>
  <si>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</si>
  <si>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</si>
  <si>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</si>
  <si>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</si>
  <si>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</si>
  <si>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</si>
  <si>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</si>
  <si>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</si>
  <si>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</si>
  <si>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</si>
  <si>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</si>
  <si>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</si>
  <si>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</si>
  <si>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</si>
  <si>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</si>
  <si>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</si>
  <si>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</si>
  <si>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</si>
  <si>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</si>
  <si>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</si>
  <si>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</si>
  <si>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</si>
  <si>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</si>
  <si>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</si>
  <si>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</si>
  <si>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</si>
  <si>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</si>
  <si>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</si>
  <si>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</si>
  <si>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</si>
  <si>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</si>
  <si>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</si>
  <si>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</si>
  <si>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</si>
  <si>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</si>
  <si>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</si>
  <si>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</si>
  <si>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</si>
  <si>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</si>
  <si>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</si>
  <si>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</si>
  <si>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</si>
  <si>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</si>
  <si>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</si>
  <si>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</si>
  <si>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</si>
  <si>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</si>
  <si>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</si>
  <si>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</si>
  <si>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</si>
  <si>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</si>
  <si>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</si>
  <si>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</si>
  <si>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</si>
  <si>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</si>
  <si>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</si>
  <si>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</si>
  <si>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</si>
  <si>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</si>
  <si>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</si>
  <si>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</si>
  <si>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</si>
  <si>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</si>
  <si>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</si>
  <si>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</si>
  <si>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</si>
  <si>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</si>
  <si>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</si>
  <si>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</si>
  <si>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</si>
  <si>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</si>
  <si>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</si>
  <si>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</si>
  <si>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</si>
  <si>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</si>
  <si>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</si>
  <si>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</si>
  <si>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</si>
  <si>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</si>
  <si>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</si>
  <si>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</si>
  <si>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</si>
  <si>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</si>
  <si>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</si>
  <si>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</si>
  <si>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</si>
  <si>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</si>
  <si>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</si>
  <si>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</si>
  <si>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</si>
  <si>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</si>
  <si>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</si>
  <si>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</si>
  <si>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</si>
  <si>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</si>
  <si>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</si>
  <si>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</si>
  <si>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</si>
  <si>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</si>
  <si>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</si>
  <si>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</si>
  <si>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</si>
  <si>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</si>
  <si>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</si>
  <si>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</si>
  <si>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</si>
  <si>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</si>
  <si>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</si>
  <si>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</si>
  <si>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</si>
  <si>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</si>
  <si>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</si>
  <si>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</si>
  <si>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</si>
  <si>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</si>
  <si>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</si>
  <si>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</si>
  <si>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</si>
  <si>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</si>
  <si>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</si>
  <si>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</si>
  <si>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</si>
  <si>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</si>
  <si>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</si>
  <si>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</si>
  <si>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</si>
  <si>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</si>
  <si>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</si>
  <si>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</si>
  <si>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</si>
  <si>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</si>
  <si>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</si>
  <si>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</si>
  <si>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</si>
  <si>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</si>
  <si>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</si>
  <si>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</si>
  <si>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</si>
  <si>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</si>
  <si>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</si>
  <si>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</si>
  <si>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</si>
  <si>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</si>
  <si>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</si>
  <si>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</si>
  <si>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</si>
  <si>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</si>
  <si>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</si>
  <si>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</si>
  <si>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</si>
  <si>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</si>
  <si>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</si>
  <si>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</si>
  <si>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</si>
  <si>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</si>
  <si>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</si>
  <si>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</si>
  <si>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</si>
  <si>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</si>
  <si>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</si>
  <si>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</si>
  <si>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</si>
  <si>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</si>
  <si>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</si>
  <si>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</si>
  <si>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</si>
  <si>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</si>
  <si>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</si>
  <si>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</si>
  <si>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</si>
  <si>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</si>
  <si>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</si>
  <si>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</si>
  <si>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</si>
  <si>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</si>
  <si>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</si>
  <si>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</si>
  <si>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</si>
  <si>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</si>
  <si>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</si>
  <si>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</si>
  <si>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</si>
  <si>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</si>
  <si>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</si>
  <si>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</si>
  <si>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</si>
  <si>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</si>
  <si>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</si>
  <si>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</si>
  <si>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</si>
  <si>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</si>
  <si>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</si>
  <si>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</si>
  <si>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</si>
  <si>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</si>
  <si>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</si>
  <si>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</si>
  <si>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</si>
  <si>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</si>
  <si>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</si>
  <si>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</si>
  <si>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</si>
  <si>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</si>
  <si>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</si>
  <si>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</si>
  <si>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</si>
  <si>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</si>
  <si>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</si>
  <si>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</si>
  <si>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</si>
  <si>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</si>
  <si>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</si>
  <si>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</si>
  <si>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</si>
  <si>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</si>
  <si>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</si>
  <si>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</si>
  <si>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</si>
  <si>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</si>
  <si>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</si>
  <si>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</si>
  <si>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</si>
  <si>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</si>
  <si>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</si>
  <si>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</si>
  <si>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</si>
  <si>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</si>
  <si>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</si>
  <si>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</si>
  <si>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</si>
  <si>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</si>
  <si>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</si>
  <si>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</si>
  <si>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</si>
  <si>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</si>
  <si>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</si>
  <si>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</si>
  <si>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</si>
  <si>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</si>
  <si>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</si>
  <si>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</si>
  <si>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</si>
  <si>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</si>
  <si>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</si>
  <si>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</si>
  <si>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</si>
  <si>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</si>
  <si>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</si>
  <si>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</si>
  <si>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</si>
  <si>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</si>
  <si>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</si>
  <si>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</si>
  <si>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</si>
  <si>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</si>
  <si>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</si>
  <si>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</si>
  <si>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</si>
  <si>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</si>
  <si>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</si>
  <si>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</si>
  <si>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</si>
  <si>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</si>
  <si>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</si>
  <si>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</si>
  <si>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</si>
  <si>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</si>
  <si>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</si>
  <si>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</si>
  <si>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</si>
  <si>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</si>
  <si>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</si>
  <si>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</si>
  <si>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</si>
  <si>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</si>
  <si>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</si>
  <si>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</si>
  <si>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</si>
  <si>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</si>
  <si>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</si>
  <si>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</si>
  <si>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</si>
  <si>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</si>
  <si>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</si>
  <si>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</si>
  <si>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</si>
  <si>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</si>
  <si>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</si>
  <si>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</si>
  <si>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</si>
  <si>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</si>
  <si>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</si>
  <si>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</si>
  <si>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</si>
  <si>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</si>
  <si>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</si>
  <si>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</si>
  <si>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</si>
  <si>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</si>
  <si>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</si>
  <si>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</si>
  <si>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</si>
  <si>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</si>
  <si>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</si>
  <si>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</si>
  <si>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</si>
  <si>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</si>
  <si>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</si>
  <si>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</si>
  <si>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</si>
  <si>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</si>
  <si>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</si>
  <si>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</si>
  <si>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</si>
  <si>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</si>
  <si>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</si>
  <si>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</si>
  <si>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</si>
  <si>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</si>
  <si>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</si>
  <si>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</si>
  <si>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</si>
  <si>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</si>
  <si>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</si>
  <si>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</si>
  <si>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</si>
  <si>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</si>
  <si>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</si>
  <si>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</si>
  <si>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</si>
  <si>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</si>
  <si>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</si>
  <si>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</si>
  <si>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</si>
  <si>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</si>
  <si>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</si>
  <si>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</si>
  <si>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</si>
  <si>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</si>
  <si>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</si>
  <si>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</si>
  <si>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</si>
  <si>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</si>
  <si>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</si>
  <si>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</si>
  <si>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</si>
  <si>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</si>
  <si>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</si>
  <si>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</si>
  <si>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</si>
  <si>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</si>
  <si>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</si>
  <si>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</si>
  <si>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</si>
  <si>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</si>
  <si>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</si>
  <si>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</si>
  <si>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</si>
  <si>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</si>
  <si>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</si>
  <si>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</si>
  <si>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</si>
  <si>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</si>
  <si>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</si>
  <si>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</si>
  <si>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</si>
  <si>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</si>
  <si>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</si>
  <si>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</si>
  <si>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</si>
  <si>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</si>
  <si>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</si>
  <si>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</si>
  <si>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</si>
  <si>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</si>
  <si>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</si>
  <si>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</si>
  <si>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</si>
  <si>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</si>
  <si>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</si>
  <si>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</si>
  <si>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</si>
  <si>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</si>
  <si>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</si>
  <si>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</si>
  <si>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</si>
  <si>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</si>
  <si>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</si>
  <si>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</si>
  <si>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</si>
  <si>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</si>
  <si>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</si>
  <si>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</si>
  <si>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</si>
  <si>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</si>
  <si>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</si>
  <si>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</si>
  <si>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</si>
  <si>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</si>
  <si>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</si>
  <si>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</si>
  <si>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</si>
  <si>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</si>
  <si>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</si>
  <si>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</si>
  <si>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</si>
  <si>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</si>
  <si>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</si>
  <si>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</si>
  <si>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</si>
  <si>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</si>
  <si>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</si>
  <si>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</si>
  <si>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</si>
  <si>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</si>
  <si>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</si>
  <si>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</si>
  <si>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</si>
  <si>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</si>
  <si>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</si>
  <si>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</si>
  <si>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</si>
  <si>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</si>
  <si>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</si>
  <si>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</si>
  <si>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</si>
  <si>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</si>
  <si>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</si>
  <si>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</si>
  <si>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</si>
  <si>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</si>
  <si>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</si>
  <si>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</si>
  <si>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</si>
  <si>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</si>
  <si>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</si>
  <si>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</si>
  <si>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</si>
  <si>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</si>
  <si>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</si>
  <si>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</si>
  <si>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</si>
  <si>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</si>
  <si>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</si>
  <si>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</si>
  <si>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</si>
  <si>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</si>
  <si>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</si>
  <si>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</si>
  <si>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</si>
  <si>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</si>
  <si>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</si>
  <si>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</si>
  <si>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</si>
  <si>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</si>
  <si>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</si>
  <si>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</si>
  <si>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</si>
  <si>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</si>
  <si>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</si>
  <si>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</si>
  <si>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</si>
  <si>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</si>
  <si>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</si>
  <si>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</si>
  <si>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</si>
  <si>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</si>
  <si>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</si>
  <si>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</si>
  <si>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</si>
  <si>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</si>
  <si>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</si>
  <si>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</si>
  <si>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</si>
  <si>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</si>
  <si>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</si>
  <si>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</si>
  <si>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</si>
  <si>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</si>
  <si>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</si>
  <si>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</si>
  <si>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</si>
  <si>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</si>
  <si>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</si>
  <si>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</si>
  <si>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</si>
  <si>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</si>
  <si>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</si>
  <si>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</si>
  <si>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</si>
  <si>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</si>
  <si>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</si>
  <si>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</si>
  <si>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</si>
  <si>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</si>
  <si>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</si>
  <si>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</si>
  <si>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</si>
  <si>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</si>
  <si>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</si>
  <si>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</si>
  <si>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</si>
  <si>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</si>
  <si>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</si>
  <si>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</si>
  <si>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</si>
  <si>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</si>
  <si>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</si>
  <si>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</si>
  <si>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</si>
  <si>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</si>
  <si>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</si>
  <si>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</si>
  <si>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</si>
  <si>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</si>
  <si>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</si>
  <si>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</si>
  <si>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</si>
  <si>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</si>
  <si>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</si>
  <si>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</si>
  <si>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</si>
  <si>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</si>
  <si>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</si>
  <si>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</si>
  <si>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</si>
  <si>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</si>
  <si>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</si>
  <si>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</si>
  <si>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</si>
  <si>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</si>
  <si>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</si>
  <si>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</si>
  <si>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</si>
  <si>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</si>
  <si>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</si>
  <si>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</si>
  <si>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</si>
  <si>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</si>
  <si>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</si>
  <si>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</si>
  <si>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</si>
  <si>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</si>
  <si>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</si>
  <si>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</si>
  <si>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</si>
  <si>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</si>
  <si>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</si>
  <si>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</si>
  <si>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</si>
  <si>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</si>
  <si>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</si>
  <si>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</si>
  <si>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</si>
  <si>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</si>
  <si>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</si>
  <si>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</si>
  <si>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</si>
  <si>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</si>
  <si>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</si>
  <si>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</si>
  <si>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</si>
  <si>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</si>
  <si>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</si>
  <si>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</si>
  <si>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</si>
  <si>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</si>
  <si>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</si>
  <si>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</si>
  <si>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</si>
  <si>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</si>
  <si>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</si>
  <si>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</si>
  <si>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</si>
  <si>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</si>
  <si>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</si>
  <si>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</si>
  <si>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</si>
  <si>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</si>
  <si>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</si>
  <si>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</si>
  <si>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</si>
  <si>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</si>
  <si>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</si>
  <si>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</si>
  <si>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</si>
  <si>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</si>
  <si>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</si>
  <si>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</si>
  <si>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</si>
  <si>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</si>
  <si>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</si>
  <si>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</si>
  <si>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</si>
  <si>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</si>
  <si>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</si>
  <si>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</si>
  <si>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</si>
  <si>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</si>
  <si>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</si>
  <si>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</si>
  <si>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</si>
  <si>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</si>
  <si>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</si>
  <si>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</si>
  <si>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</si>
  <si>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</si>
  <si>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</si>
  <si>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</si>
  <si>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</si>
  <si>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</si>
  <si>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</si>
  <si>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</si>
  <si>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</si>
  <si>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</si>
  <si>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</si>
  <si>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</si>
  <si>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</si>
  <si>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</si>
  <si>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</si>
  <si>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</si>
  <si>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</si>
  <si>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</si>
  <si>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</si>
  <si>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</si>
  <si>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</si>
  <si>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</si>
  <si>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</si>
  <si>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</si>
  <si>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</si>
  <si>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</si>
  <si>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</si>
  <si>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</si>
  <si>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</si>
  <si>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</si>
  <si>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</si>
  <si>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</si>
  <si>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</si>
  <si>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</si>
  <si>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</si>
  <si>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</si>
  <si>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</si>
  <si>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</si>
  <si>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</si>
  <si>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</si>
  <si>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</si>
  <si>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</si>
  <si>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</si>
  <si>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</si>
  <si>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</si>
  <si>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</si>
  <si>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</si>
  <si>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</si>
  <si>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</si>
  <si>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</si>
  <si>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</si>
  <si>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</si>
  <si>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</si>
  <si>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</si>
  <si>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</si>
  <si>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</si>
  <si>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</si>
  <si>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</si>
  <si>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</si>
  <si>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</si>
  <si>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</si>
  <si>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</si>
  <si>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</si>
  <si>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</si>
  <si>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</si>
  <si>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</si>
  <si>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</si>
  <si>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</si>
  <si>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</si>
  <si>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</si>
  <si>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</si>
  <si>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</si>
  <si>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</si>
  <si>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</si>
  <si>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</si>
  <si>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</si>
  <si>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</si>
  <si>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</si>
  <si>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</si>
  <si>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</si>
  <si>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</si>
  <si>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</si>
  <si>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</si>
  <si>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</si>
  <si>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</si>
  <si>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</si>
  <si>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</si>
  <si>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</si>
  <si>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</si>
  <si>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</si>
  <si>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</si>
  <si>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</si>
  <si>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</si>
  <si>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</si>
  <si>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</si>
  <si>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</si>
  <si>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</si>
  <si>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</si>
  <si>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</si>
  <si>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</si>
  <si>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</si>
  <si>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</si>
  <si>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</si>
  <si>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</si>
  <si>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</si>
  <si>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</si>
  <si>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</si>
  <si>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</si>
  <si>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</si>
  <si>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</si>
  <si>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</si>
  <si>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</si>
  <si>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</si>
  <si>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</si>
  <si>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</si>
  <si>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</si>
  <si>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</si>
  <si>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</si>
  <si>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</si>
  <si>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</si>
  <si>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</si>
  <si>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</si>
  <si>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</si>
  <si>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</si>
  <si>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</si>
  <si>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</si>
  <si>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</si>
  <si>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</si>
  <si>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</si>
  <si>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</si>
  <si>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</si>
  <si>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</si>
  <si>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</si>
  <si>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</si>
  <si>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</si>
  <si>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</si>
  <si>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</si>
  <si>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</si>
  <si>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</si>
  <si>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</si>
  <si>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</si>
  <si>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</si>
  <si>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</si>
  <si>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</si>
  <si>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</si>
  <si>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</si>
  <si>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</si>
  <si>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</si>
  <si>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</si>
  <si>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</si>
  <si>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</si>
  <si>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</si>
  <si>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</si>
  <si>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</si>
  <si>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</si>
  <si>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</si>
  <si>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</si>
  <si>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</si>
  <si>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</si>
  <si>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</si>
  <si>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</si>
  <si>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</si>
  <si>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</si>
  <si>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</si>
  <si>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</si>
  <si>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</si>
  <si>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</si>
  <si>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</si>
  <si>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</si>
  <si>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</si>
  <si>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</si>
  <si>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</si>
  <si>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</si>
  <si>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</si>
  <si>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</si>
  <si>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</si>
  <si>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</si>
  <si>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</si>
  <si>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</si>
  <si>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</si>
  <si>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</si>
  <si>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</si>
  <si>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</si>
  <si>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</si>
  <si>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</si>
  <si>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</si>
  <si>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</si>
  <si>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</si>
  <si>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</si>
  <si>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</si>
  <si>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</si>
  <si>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</si>
  <si>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</si>
  <si>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</si>
  <si>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</si>
  <si>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</si>
  <si>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</si>
  <si>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</si>
  <si>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</si>
  <si>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</si>
  <si>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</si>
  <si>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</si>
  <si>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</si>
  <si>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</si>
  <si>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</si>
  <si>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</si>
  <si>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</si>
  <si>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</si>
  <si>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</si>
  <si>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</si>
  <si>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</si>
  <si>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</si>
  <si>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</si>
  <si>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</si>
  <si>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</si>
  <si>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</si>
  <si>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</si>
  <si>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</si>
  <si>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</si>
  <si>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</si>
  <si>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</si>
  <si>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</si>
  <si>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</si>
  <si>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</si>
  <si>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</si>
  <si>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</si>
  <si>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</si>
  <si>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</si>
  <si>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</si>
  <si>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</si>
  <si>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</si>
  <si>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</si>
  <si>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</si>
  <si>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</si>
  <si>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</si>
  <si>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</si>
  <si>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</si>
  <si>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</si>
  <si>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</si>
  <si>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</si>
  <si>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</si>
  <si>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</si>
  <si>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</si>
  <si>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</si>
  <si>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</si>
  <si>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</si>
  <si>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</si>
  <si>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</si>
  <si>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</si>
  <si>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</si>
  <si>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</si>
  <si>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</si>
  <si>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</si>
  <si>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</si>
  <si>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</si>
  <si>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</si>
  <si>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</si>
  <si>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</si>
  <si>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</si>
  <si>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</si>
  <si>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</si>
  <si>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</si>
  <si>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</si>
  <si>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</si>
  <si>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</si>
  <si>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</si>
  <si>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</si>
  <si>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</si>
  <si>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</si>
  <si>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</si>
  <si>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</si>
  <si>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</si>
  <si>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</si>
  <si>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</si>
  <si>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</si>
  <si>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</si>
  <si>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</si>
  <si>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</si>
  <si>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</si>
  <si>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</si>
  <si>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</si>
  <si>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</si>
  <si>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</si>
  <si>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</si>
  <si>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</si>
  <si>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</si>
  <si>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</si>
  <si>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</si>
  <si>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</si>
  <si>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</si>
  <si>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</si>
  <si>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</si>
  <si>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</si>
  <si>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</si>
  <si>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</si>
  <si>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</si>
  <si>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</si>
  <si>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</si>
  <si>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</si>
  <si>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</si>
  <si>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</si>
  <si>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</si>
  <si>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</si>
  <si>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</si>
  <si>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</si>
  <si>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</si>
  <si>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</si>
  <si>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</si>
  <si>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</si>
  <si>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</si>
  <si>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</si>
  <si>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</si>
  <si>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</si>
  <si>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</si>
  <si>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</si>
  <si>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</si>
  <si>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</si>
  <si>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</si>
  <si>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</si>
  <si>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</si>
  <si>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</si>
  <si>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</si>
  <si>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</si>
  <si>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</si>
  <si>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</si>
  <si>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</si>
  <si>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</si>
  <si>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</si>
  <si>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</si>
  <si>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</si>
  <si>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</si>
  <si>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</si>
  <si>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</si>
  <si>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</si>
  <si>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</si>
  <si>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</si>
  <si>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</si>
  <si>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</si>
  <si>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</si>
  <si>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</si>
  <si>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</si>
  <si>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</si>
  <si>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</si>
  <si>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</si>
  <si>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</si>
  <si>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</si>
  <si>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</si>
  <si>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</si>
  <si>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</si>
  <si>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</si>
  <si>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</si>
  <si>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</si>
  <si>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</si>
  <si>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</si>
  <si>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</si>
  <si>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</si>
  <si>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</si>
  <si>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</si>
  <si>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</si>
  <si>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</si>
  <si>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</si>
  <si>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</si>
  <si>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</si>
  <si>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</si>
  <si>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</si>
  <si>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</si>
  <si>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</si>
  <si>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</si>
  <si>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</si>
  <si>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</si>
  <si>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</si>
  <si>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</si>
  <si>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</si>
  <si>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</si>
  <si>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</si>
  <si>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</si>
  <si>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</si>
  <si>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</si>
  <si>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</si>
  <si>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</si>
  <si>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</si>
  <si>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</si>
  <si>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</si>
  <si>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</si>
  <si>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</si>
  <si>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</si>
  <si>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</si>
  <si>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</si>
  <si>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</si>
  <si>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</si>
  <si>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</si>
  <si>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</si>
  <si>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</si>
  <si>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</si>
  <si>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</si>
  <si>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</si>
  <si>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</si>
  <si>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</si>
  <si>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</si>
  <si>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</si>
  <si>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</si>
  <si>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</si>
  <si>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</si>
  <si>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</si>
  <si>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</si>
  <si>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</si>
  <si>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</si>
  <si>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</si>
  <si>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</si>
  <si>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</si>
  <si>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</si>
  <si>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</si>
  <si>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</si>
  <si>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</si>
  <si>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</si>
  <si>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</si>
  <si>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</si>
  <si>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</si>
  <si>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</si>
  <si>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</si>
  <si>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</si>
  <si>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</si>
  <si>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</si>
  <si>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</si>
  <si>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</si>
  <si>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</si>
  <si>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</si>
  <si>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</si>
  <si>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</si>
  <si>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</si>
  <si>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</si>
  <si>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</si>
  <si>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</si>
  <si>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</si>
  <si>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</si>
  <si>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</si>
  <si>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</si>
  <si>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</si>
  <si>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</si>
  <si>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</si>
  <si>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</si>
  <si>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</si>
  <si>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</si>
  <si>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</si>
  <si>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</si>
  <si>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</si>
  <si>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</si>
  <si>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</si>
  <si>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</si>
  <si>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</si>
  <si>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</si>
  <si>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</si>
  <si>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</si>
  <si>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</si>
  <si>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</si>
  <si>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</si>
  <si>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</si>
  <si>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</si>
  <si>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</si>
  <si>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</si>
  <si>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</si>
  <si>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</si>
  <si>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</si>
  <si>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</si>
  <si>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</si>
  <si>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</si>
  <si>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</si>
  <si>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</si>
  <si>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</si>
  <si>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</si>
  <si>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</si>
  <si>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</si>
  <si>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</si>
  <si>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</si>
  <si>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</si>
  <si>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</si>
  <si>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</si>
  <si>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</si>
  <si>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</si>
  <si>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</si>
  <si>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</si>
  <si>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</si>
  <si>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</si>
  <si>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</si>
  <si>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</si>
  <si>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</si>
  <si>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</si>
  <si>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</si>
  <si>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</si>
  <si>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</si>
  <si>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</si>
  <si>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</si>
  <si>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</si>
  <si>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</si>
  <si>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</si>
  <si>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</si>
  <si>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</si>
  <si>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</si>
  <si>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</si>
  <si>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</si>
  <si>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</si>
  <si>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</si>
  <si>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</si>
  <si>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</si>
  <si>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</si>
  <si>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</si>
  <si>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</si>
  <si>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</si>
  <si>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</si>
  <si>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</si>
  <si>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</si>
  <si>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</si>
  <si>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</si>
  <si>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</si>
  <si>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</si>
  <si>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</si>
  <si>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</si>
  <si>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</si>
  <si>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</si>
  <si>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</si>
  <si>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</si>
  <si>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</si>
  <si>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</si>
  <si>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</si>
  <si>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</si>
  <si>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</si>
  <si>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</si>
  <si>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</si>
  <si>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</si>
  <si>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</si>
  <si>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</si>
  <si>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</si>
  <si>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</si>
  <si>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</si>
  <si>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</si>
  <si>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</si>
  <si>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</si>
  <si>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</si>
  <si>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</si>
  <si>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</si>
  <si>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</si>
  <si>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</si>
  <si>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</si>
  <si>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</si>
  <si>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</si>
  <si>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</si>
  <si>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</si>
  <si>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</si>
  <si>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</si>
  <si>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</si>
  <si>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</si>
  <si>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</si>
  <si>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</si>
  <si>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</si>
  <si>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</si>
  <si>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</si>
  <si>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</si>
  <si>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</si>
  <si>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</si>
  <si>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</si>
  <si>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</si>
  <si>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</si>
  <si>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</si>
  <si>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</si>
  <si>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</si>
  <si>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</si>
  <si>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</si>
  <si>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</si>
  <si>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</si>
  <si>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</si>
  <si>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</si>
  <si>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</si>
  <si>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</si>
  <si>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</si>
  <si>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</si>
  <si>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</si>
  <si>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</si>
  <si>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</si>
  <si>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</si>
  <si>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</si>
  <si>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</si>
  <si>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</si>
  <si>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</si>
  <si>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</si>
  <si>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</si>
  <si>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</si>
  <si>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</si>
  <si>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</si>
  <si>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</si>
  <si>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</si>
  <si>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</si>
  <si>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</si>
  <si>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</si>
  <si>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</si>
  <si>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</si>
  <si>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</si>
  <si>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</si>
  <si>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</si>
  <si>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</si>
  <si>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</si>
  <si>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</si>
  <si>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</si>
  <si>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</si>
  <si>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</si>
  <si>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</si>
  <si>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</si>
  <si>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</si>
  <si>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</si>
  <si>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</si>
  <si>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</si>
  <si>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</si>
  <si>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</si>
  <si>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</si>
  <si>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</si>
  <si>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</si>
  <si>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</si>
  <si>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</si>
  <si>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</si>
  <si>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</si>
  <si>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</si>
  <si>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</si>
  <si>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</si>
  <si>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</si>
  <si>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</si>
  <si>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</si>
  <si>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</si>
  <si>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</si>
  <si>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</si>
  <si>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</si>
  <si>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</si>
  <si>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</si>
  <si>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</si>
  <si>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</si>
  <si>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</si>
  <si>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</si>
  <si>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</si>
  <si>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</si>
  <si>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</si>
  <si>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</si>
  <si>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</si>
  <si>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</si>
  <si>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</si>
  <si>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</si>
  <si>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</si>
  <si>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</si>
  <si>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</si>
  <si>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</si>
  <si>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</si>
  <si>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</si>
  <si>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</si>
  <si>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</si>
  <si>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</si>
  <si>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</si>
  <si>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</si>
  <si>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</si>
  <si>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</si>
  <si>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</si>
  <si>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</si>
  <si>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</si>
  <si>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</si>
  <si>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</si>
  <si>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</si>
  <si>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</si>
  <si>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</si>
  <si>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</si>
  <si>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</si>
  <si>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</si>
  <si>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</si>
  <si>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</si>
  <si>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</si>
  <si>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</si>
  <si>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</si>
  <si>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</si>
  <si>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</si>
  <si>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</si>
  <si>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</si>
  <si>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</si>
  <si>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</si>
  <si>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</si>
  <si>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</si>
  <si>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</si>
  <si>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</si>
  <si>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</si>
  <si>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</si>
  <si>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</si>
  <si>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</si>
  <si>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</si>
  <si>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</si>
  <si>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</si>
  <si>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</si>
  <si>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</si>
  <si>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</si>
  <si>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</si>
  <si>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</si>
  <si>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</si>
  <si>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</si>
  <si>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</si>
  <si>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</si>
  <si>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</si>
  <si>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</si>
  <si>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</si>
  <si>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</si>
  <si>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</si>
  <si>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</si>
  <si>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</si>
  <si>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</si>
  <si>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</si>
  <si>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</si>
  <si>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</si>
  <si>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</si>
  <si>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</si>
  <si>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</si>
  <si>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</si>
  <si>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</si>
  <si>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</si>
  <si>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</si>
  <si>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</si>
  <si>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</si>
  <si>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</si>
  <si>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</si>
  <si>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</si>
  <si>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</si>
  <si>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</si>
  <si>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</si>
  <si>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</si>
  <si>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</si>
  <si>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</si>
  <si>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</si>
  <si>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</si>
  <si>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</si>
  <si>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</si>
  <si>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</si>
  <si>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</si>
  <si>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</si>
  <si>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</si>
  <si>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</si>
  <si>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</si>
  <si>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</si>
  <si>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</si>
  <si>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</si>
  <si>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</si>
  <si>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</si>
  <si>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</si>
  <si>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</si>
  <si>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</si>
  <si>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</si>
  <si>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</si>
  <si>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</si>
  <si>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</si>
  <si>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</si>
  <si>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</si>
  <si>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</si>
  <si>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</si>
  <si>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</si>
  <si>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</si>
  <si>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</si>
  <si>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</si>
  <si>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</si>
  <si>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</si>
  <si>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</si>
  <si>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</si>
  <si>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</si>
  <si>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</si>
  <si>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</si>
  <si>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</si>
  <si>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</si>
  <si>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</si>
  <si>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</si>
  <si>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</si>
  <si>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</si>
  <si>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</si>
  <si>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</si>
  <si>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</si>
  <si>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</si>
  <si>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</si>
  <si>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</si>
  <si>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</si>
  <si>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</si>
  <si>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</si>
  <si>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</si>
  <si>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</si>
  <si>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</si>
  <si>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</si>
  <si>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</si>
  <si>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</si>
  <si>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</si>
  <si>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</si>
  <si>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</si>
  <si>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</si>
  <si>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</si>
  <si>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</si>
  <si>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</si>
  <si>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</si>
  <si>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</si>
  <si>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</si>
  <si>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</si>
  <si>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</si>
  <si>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</si>
  <si>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</si>
  <si>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</si>
  <si>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</si>
  <si>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</si>
  <si>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</si>
  <si>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</si>
  <si>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</si>
  <si>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</si>
  <si>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</si>
  <si>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</si>
  <si>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</si>
  <si>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</si>
  <si>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</si>
  <si>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</si>
  <si>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</si>
  <si>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</si>
  <si>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</si>
  <si>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</si>
  <si>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</si>
  <si>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</si>
  <si>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</si>
  <si>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</si>
  <si>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</si>
  <si>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</si>
  <si>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</si>
  <si>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</si>
  <si>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</si>
  <si>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</si>
  <si>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</si>
  <si>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</si>
  <si>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</si>
  <si>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</si>
  <si>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</si>
  <si>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</si>
  <si>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</si>
  <si>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</si>
  <si>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</si>
  <si>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</si>
  <si>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</si>
  <si>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</si>
  <si>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</si>
  <si>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</si>
  <si>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</si>
  <si>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</si>
  <si>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</si>
  <si>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</si>
  <si>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</si>
  <si>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</si>
  <si>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</si>
  <si>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</si>
  <si>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</si>
  <si>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</si>
  <si>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</si>
  <si>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</si>
  <si>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</si>
  <si>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</si>
  <si>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</si>
  <si>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</si>
  <si>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</si>
  <si>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</si>
  <si>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</si>
  <si>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</si>
  <si>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</si>
  <si>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</si>
  <si>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</si>
  <si>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</si>
  <si>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</si>
  <si>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</si>
  <si>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</si>
  <si>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</si>
  <si>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</si>
  <si>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</si>
  <si>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</si>
  <si>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</si>
  <si>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</si>
  <si>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</si>
  <si>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</si>
  <si>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</si>
  <si>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</si>
  <si>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</si>
  <si>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</si>
  <si>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</si>
  <si>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</si>
  <si>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</si>
  <si>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</si>
  <si>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</si>
  <si>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</si>
  <si>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</si>
  <si>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</si>
  <si>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</si>
  <si>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</si>
  <si>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</si>
  <si>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</si>
  <si>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</si>
  <si>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</si>
  <si>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</si>
  <si>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</si>
  <si>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</si>
  <si>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</si>
  <si>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</si>
  <si>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</si>
  <si>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</si>
  <si>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</si>
  <si>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</si>
  <si>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</si>
  <si>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</si>
  <si>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</si>
  <si>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</si>
  <si>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</si>
  <si>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</si>
  <si>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</si>
  <si>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</si>
  <si>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</si>
  <si>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</si>
  <si>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</si>
  <si>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</si>
  <si>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</si>
  <si>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</si>
  <si>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</si>
  <si>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</si>
  <si>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</si>
  <si>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</si>
  <si>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</si>
  <si>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</si>
  <si>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</si>
  <si>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</si>
  <si>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</si>
  <si>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</si>
  <si>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</si>
  <si>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</si>
  <si>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</si>
  <si>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</si>
  <si>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</si>
  <si>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</si>
  <si>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</si>
  <si>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</si>
  <si>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</si>
  <si>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</si>
  <si>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</si>
  <si>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</si>
  <si>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</si>
  <si>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</si>
  <si>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</si>
  <si>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</si>
  <si>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</si>
  <si>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</si>
  <si>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</si>
  <si>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</si>
  <si>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</si>
  <si>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</si>
  <si>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</si>
  <si>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</si>
  <si>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</si>
  <si>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</si>
  <si>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</si>
  <si>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</si>
  <si>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</si>
  <si>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</si>
  <si>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</si>
  <si>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</si>
  <si>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</si>
  <si>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</si>
  <si>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</si>
  <si>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</si>
  <si>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</si>
  <si>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</si>
  <si>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</si>
  <si>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</si>
  <si>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</si>
  <si>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</si>
  <si>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</si>
  <si>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</si>
  <si>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</si>
  <si>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</si>
  <si>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</si>
  <si>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</si>
  <si>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</si>
  <si>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</si>
  <si>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</si>
  <si>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</si>
  <si>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</si>
  <si>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</si>
  <si>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</si>
  <si>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</si>
  <si>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</si>
  <si>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</si>
  <si>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</si>
  <si>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</si>
  <si>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</si>
  <si>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</si>
  <si>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</si>
  <si>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</si>
  <si>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</si>
  <si>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</si>
  <si>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</si>
  <si>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</si>
  <si>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</si>
  <si>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</si>
  <si>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</si>
  <si>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</si>
  <si>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</si>
  <si>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</si>
  <si>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</si>
  <si>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</si>
  <si>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</si>
  <si>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</si>
  <si>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</si>
  <si>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</si>
  <si>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</si>
  <si>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</si>
  <si>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</si>
  <si>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</si>
  <si>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</si>
  <si>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</si>
  <si>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</si>
  <si>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</si>
  <si>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</si>
  <si>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</si>
  <si>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</si>
  <si>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</si>
  <si>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</si>
  <si>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</si>
  <si>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</si>
  <si>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</si>
  <si>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</si>
  <si>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</si>
  <si>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</si>
  <si>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</si>
  <si>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</si>
  <si>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</si>
  <si>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</si>
  <si>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</si>
  <si>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</si>
  <si>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</si>
  <si>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</si>
  <si>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</si>
  <si>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</si>
  <si>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</si>
  <si>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</si>
  <si>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</si>
  <si>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</si>
  <si>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</si>
  <si>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</si>
  <si>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</si>
  <si>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</si>
  <si>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</si>
  <si>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</si>
  <si>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</si>
  <si>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</si>
  <si>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</si>
  <si>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</si>
  <si>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</si>
  <si>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</si>
  <si>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</si>
  <si>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</si>
  <si>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</si>
  <si>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</si>
  <si>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</si>
  <si>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</si>
  <si>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</si>
  <si>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</si>
  <si>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</si>
  <si>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</si>
  <si>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</si>
  <si>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</si>
  <si>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</si>
  <si>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</si>
  <si>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</si>
  <si>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</si>
  <si>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</si>
  <si>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</si>
  <si>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</si>
  <si>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</si>
  <si>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</si>
  <si>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</si>
  <si>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</si>
  <si>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</si>
  <si>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</si>
  <si>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</si>
  <si>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</si>
  <si>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</si>
  <si>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</si>
  <si>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</si>
  <si>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</si>
  <si>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</si>
  <si>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</si>
  <si>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</si>
  <si>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</si>
  <si>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</si>
  <si>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</si>
  <si>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</si>
  <si>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</si>
  <si>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</si>
  <si>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</si>
  <si>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</si>
  <si>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</si>
  <si>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</si>
  <si>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</si>
  <si>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</si>
  <si>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</si>
  <si>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</si>
  <si>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</si>
  <si>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</si>
  <si>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</si>
  <si>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</si>
  <si>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</si>
  <si>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</si>
  <si>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</si>
  <si>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</si>
  <si>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</si>
  <si>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</si>
  <si>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</si>
  <si>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</si>
  <si>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</si>
  <si>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</si>
  <si>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</si>
  <si>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</si>
  <si>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</si>
  <si>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</si>
  <si>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</si>
  <si>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</si>
  <si>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</si>
  <si>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</si>
  <si>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</si>
  <si>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</si>
  <si>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</si>
  <si>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</si>
  <si>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</si>
  <si>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</si>
  <si>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</si>
  <si>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</si>
  <si>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</si>
  <si>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</si>
  <si>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</si>
  <si>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</si>
  <si>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</si>
  <si>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</si>
  <si>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</si>
  <si>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</si>
  <si>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</si>
  <si>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</si>
  <si>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</si>
  <si>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</si>
  <si>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</si>
  <si>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</si>
  <si>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</si>
  <si>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</si>
  <si>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</si>
  <si>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</si>
  <si>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</si>
  <si>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</si>
  <si>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</si>
  <si>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</si>
  <si>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</si>
  <si>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</si>
  <si>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</si>
  <si>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</si>
  <si>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</si>
  <si>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</si>
  <si>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</si>
  <si>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</si>
  <si>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</si>
  <si>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</si>
  <si>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</si>
  <si>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</si>
  <si>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</si>
  <si>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</si>
  <si>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</si>
  <si>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</si>
  <si>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</si>
  <si>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</si>
  <si>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</si>
  <si>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</si>
  <si>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</si>
  <si>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</si>
  <si>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</si>
  <si>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</si>
  <si>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</si>
  <si>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</si>
  <si>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</si>
  <si>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</si>
  <si>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</si>
  <si>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</si>
  <si>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</si>
  <si>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</si>
  <si>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</si>
  <si>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</si>
  <si>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</si>
  <si>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</si>
  <si>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</si>
  <si>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</si>
  <si>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</si>
  <si>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</si>
  <si>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</si>
  <si>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</si>
  <si>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</si>
  <si>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</si>
  <si>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</si>
  <si>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</si>
  <si>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</si>
  <si>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</si>
  <si>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</si>
  <si>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</si>
  <si>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</si>
  <si>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</si>
  <si>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</si>
  <si>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</si>
  <si>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</si>
  <si>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</si>
  <si>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</si>
  <si>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</si>
  <si>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</si>
  <si>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</si>
  <si>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</si>
  <si>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</si>
  <si>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</si>
  <si>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</si>
  <si>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</si>
  <si>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</si>
  <si>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</si>
  <si>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</si>
  <si>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</si>
  <si>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</si>
  <si>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</si>
  <si>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</si>
  <si>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</si>
  <si>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</si>
  <si>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</si>
  <si>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</si>
  <si>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</si>
  <si>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</si>
  <si>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</si>
  <si>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</si>
  <si>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</si>
  <si>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</si>
  <si>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</si>
  <si>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</si>
  <si>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</si>
  <si>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</si>
  <si>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</si>
  <si>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</si>
  <si>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</si>
  <si>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</si>
  <si>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</si>
  <si>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</si>
  <si>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</si>
  <si>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</si>
  <si>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</si>
  <si>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</si>
  <si>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</si>
  <si>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</si>
  <si>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</si>
  <si>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</si>
  <si>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</si>
  <si>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</si>
  <si>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</si>
  <si>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</si>
  <si>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</si>
  <si>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</si>
  <si>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</si>
  <si>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</si>
  <si>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</si>
  <si>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</si>
  <si>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</si>
  <si>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</si>
  <si>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</si>
  <si>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</si>
  <si>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</si>
  <si>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</si>
  <si>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</si>
  <si>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</si>
  <si>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</si>
  <si>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</si>
  <si>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</si>
  <si>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</si>
  <si>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</si>
  <si>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</si>
  <si>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</si>
  <si>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</si>
  <si>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</si>
  <si>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</si>
  <si>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</si>
  <si>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</si>
  <si>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</si>
  <si>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</si>
  <si>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</si>
  <si>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</si>
  <si>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</si>
  <si>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</si>
  <si>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</si>
  <si>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</si>
  <si>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</si>
  <si>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</si>
  <si>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</si>
  <si>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</si>
  <si>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</si>
  <si>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</si>
  <si>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</si>
  <si>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</si>
  <si>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</si>
  <si>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</si>
  <si>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</si>
  <si>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</si>
  <si>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</si>
  <si>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</si>
  <si>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</si>
  <si>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</si>
  <si>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</si>
  <si>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</si>
  <si>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</si>
  <si>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</si>
  <si>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</si>
  <si>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</si>
  <si>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</si>
  <si>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</si>
  <si>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</si>
  <si>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</si>
  <si>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</si>
  <si>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</si>
  <si>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</si>
  <si>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</si>
  <si>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</si>
  <si>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</si>
  <si>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</si>
  <si>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</si>
  <si>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</si>
  <si>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</si>
  <si>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</si>
  <si>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</si>
  <si>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</si>
  <si>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</si>
  <si>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</si>
  <si>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</si>
  <si>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</si>
  <si>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</si>
  <si>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</si>
  <si>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</si>
  <si>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</si>
  <si>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</si>
  <si>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</si>
  <si>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</si>
  <si>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</si>
  <si>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</si>
  <si>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</si>
  <si>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</si>
  <si>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</si>
  <si>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</si>
  <si>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</si>
  <si>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</si>
  <si>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</si>
  <si>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</si>
  <si>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</si>
  <si>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</si>
  <si>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</si>
  <si>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</si>
  <si>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</si>
  <si>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</si>
  <si>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</si>
  <si>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</si>
  <si>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</si>
  <si>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</si>
  <si>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</si>
  <si>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</si>
  <si>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</si>
  <si>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</si>
  <si>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</si>
  <si>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</si>
  <si>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</si>
  <si>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</si>
  <si>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</si>
  <si>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</si>
  <si>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</si>
  <si>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</si>
  <si>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</si>
  <si>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</si>
  <si>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</si>
  <si>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</si>
  <si>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</si>
  <si>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</si>
  <si>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</si>
  <si>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</si>
  <si>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</si>
  <si>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</si>
  <si>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</si>
  <si>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</si>
  <si>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</si>
  <si>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</si>
  <si>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</si>
  <si>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</si>
  <si>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</si>
  <si>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</si>
  <si>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</si>
  <si>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</si>
  <si>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</si>
  <si>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</si>
  <si>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</si>
  <si>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</si>
  <si>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</si>
  <si>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</si>
  <si>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</si>
  <si>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</si>
  <si>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</si>
  <si>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</si>
  <si>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</si>
  <si>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</si>
  <si>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</si>
  <si>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</si>
  <si>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</si>
  <si>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</si>
  <si>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</si>
  <si>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</si>
  <si>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</si>
  <si>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</si>
  <si>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</si>
  <si>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</si>
  <si>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</si>
  <si>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</si>
  <si>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</si>
  <si>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</si>
  <si>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</si>
  <si>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</si>
  <si>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</si>
  <si>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</si>
  <si>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</si>
  <si>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</si>
  <si>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</si>
  <si>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</si>
  <si>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</si>
  <si>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</si>
  <si>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</si>
  <si>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</si>
  <si>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</si>
  <si>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</si>
  <si>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</si>
  <si>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</si>
  <si>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</si>
  <si>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</si>
  <si>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</si>
  <si>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</si>
  <si>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</si>
  <si>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</si>
  <si>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</si>
  <si>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</si>
  <si>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</si>
  <si>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</si>
  <si>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</si>
  <si>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</si>
  <si>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</si>
  <si>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</si>
  <si>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</si>
  <si>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</si>
  <si>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</si>
  <si>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</si>
  <si>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</si>
  <si>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</si>
  <si>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</si>
  <si>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</si>
  <si>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</si>
  <si>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</si>
  <si>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</si>
  <si>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</si>
  <si>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</si>
  <si>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</si>
  <si>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</si>
  <si>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</si>
  <si>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</si>
  <si>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</si>
  <si>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</si>
  <si>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</si>
  <si>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</si>
  <si>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</si>
  <si>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</si>
  <si>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</si>
  <si>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</si>
  <si>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</si>
  <si>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</si>
  <si>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</si>
  <si>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</si>
  <si>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</si>
  <si>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</si>
  <si>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</si>
  <si>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</si>
  <si>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</si>
  <si>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</si>
  <si>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</si>
  <si>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</si>
  <si>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</si>
  <si>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</si>
  <si>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</si>
  <si>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</si>
  <si>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</si>
  <si>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</si>
  <si>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</si>
  <si>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</si>
  <si>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</si>
  <si>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</si>
  <si>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</si>
  <si>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</si>
  <si>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</si>
  <si>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</si>
  <si>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</si>
  <si>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</si>
  <si>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</si>
  <si>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</si>
  <si>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</si>
  <si>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</si>
  <si>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</si>
  <si>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</si>
  <si>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</si>
  <si>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</si>
  <si>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</si>
  <si>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</si>
  <si>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</si>
  <si>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</si>
  <si>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</si>
  <si>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</si>
  <si>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</si>
  <si>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</si>
  <si>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</si>
  <si>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</si>
  <si>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</si>
  <si>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</si>
  <si>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</si>
  <si>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</si>
  <si>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</si>
  <si>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</si>
  <si>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</si>
  <si>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</si>
  <si>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</si>
  <si>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</si>
  <si>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</si>
  <si>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</si>
  <si>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</si>
  <si>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</si>
  <si>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</si>
  <si>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</si>
  <si>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</si>
  <si>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</si>
  <si>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</si>
  <si>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</si>
  <si>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</si>
  <si>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</si>
  <si>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</si>
  <si>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</si>
  <si>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</si>
  <si>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</si>
  <si>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</si>
  <si>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</si>
  <si>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</si>
  <si>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</si>
  <si>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</si>
  <si>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</si>
  <si>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</si>
  <si>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</si>
  <si>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</si>
  <si>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</si>
  <si>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</si>
  <si>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</si>
  <si>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</si>
  <si>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</si>
  <si>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</si>
  <si>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</si>
  <si>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</si>
  <si>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</si>
  <si>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</si>
  <si>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</si>
  <si>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</si>
  <si>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</si>
  <si>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</si>
  <si>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</si>
  <si>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</si>
  <si>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</si>
  <si>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</si>
  <si>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</si>
  <si>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</si>
  <si>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</si>
  <si>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</si>
  <si>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</si>
  <si>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</si>
  <si>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</si>
  <si>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</si>
  <si>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</si>
  <si>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</si>
  <si>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</si>
  <si>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</si>
  <si>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</si>
  <si>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</si>
  <si>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</si>
  <si>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</si>
  <si>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</si>
  <si>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</si>
  <si>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</si>
  <si>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</si>
  <si>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</si>
  <si>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</si>
  <si>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</si>
  <si>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</si>
  <si>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</si>
  <si>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</si>
  <si>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</si>
  <si>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</si>
  <si>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</si>
  <si>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</si>
  <si>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</si>
  <si>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</si>
  <si>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</si>
  <si>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</si>
  <si>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</si>
  <si>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</si>
  <si>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</si>
  <si>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</si>
  <si>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</si>
  <si>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</si>
  <si>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</si>
  <si>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</si>
  <si>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</si>
  <si>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</si>
  <si>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</si>
  <si>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</si>
  <si>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</si>
  <si>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</si>
  <si>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</si>
  <si>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</si>
  <si>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</si>
  <si>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</si>
  <si>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</si>
  <si>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</si>
  <si>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</si>
  <si>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</si>
  <si>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</si>
  <si>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</si>
  <si>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</si>
  <si>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</si>
  <si>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</si>
  <si>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</si>
  <si>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</si>
  <si>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</si>
  <si>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</si>
  <si>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</si>
  <si>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</si>
  <si>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</si>
  <si>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</si>
  <si>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</si>
  <si>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</si>
  <si>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</si>
  <si>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</si>
  <si>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</si>
  <si>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</si>
  <si>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</si>
  <si>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</si>
  <si>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</si>
  <si>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</si>
  <si>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</si>
  <si>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</si>
  <si>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</si>
  <si>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</si>
  <si>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</si>
  <si>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</si>
  <si>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</si>
  <si>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</si>
  <si>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</si>
  <si>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</si>
  <si>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</si>
  <si>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</si>
  <si>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</si>
  <si>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</si>
  <si>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</si>
  <si>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</si>
  <si>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</si>
  <si>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</si>
  <si>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</si>
  <si>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</si>
  <si>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</si>
  <si>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</si>
  <si>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</si>
  <si>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</si>
  <si>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</si>
  <si>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</si>
  <si>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</si>
  <si>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</si>
  <si>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</si>
  <si>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</si>
  <si>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</si>
  <si>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</si>
  <si>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</si>
  <si>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</si>
  <si>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</si>
  <si>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</si>
  <si>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</si>
  <si>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</si>
  <si>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</si>
  <si>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</si>
  <si>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</si>
  <si>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</si>
  <si>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</si>
  <si>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</si>
  <si>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</si>
  <si>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</si>
  <si>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</si>
  <si>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</si>
  <si>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</si>
  <si>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</si>
  <si>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</si>
  <si>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</si>
  <si>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</si>
  <si>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</si>
  <si>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</si>
  <si>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</si>
  <si>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</si>
  <si>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</si>
  <si>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</si>
  <si>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</si>
  <si>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</si>
  <si>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</si>
  <si>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</si>
  <si>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</si>
  <si>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</si>
  <si>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</si>
  <si>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</si>
  <si>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</si>
  <si>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</si>
  <si>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</si>
  <si>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</si>
  <si>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</si>
  <si>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</si>
  <si>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</si>
  <si>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</si>
  <si>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</si>
  <si>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</si>
  <si>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</si>
  <si>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</si>
  <si>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</si>
  <si>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</si>
  <si>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</si>
  <si>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</si>
  <si>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</si>
  <si>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</si>
  <si>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</si>
  <si>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</si>
  <si>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</si>
  <si>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</si>
  <si>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</si>
  <si>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</si>
  <si>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</si>
  <si>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</si>
  <si>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</si>
  <si>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</si>
  <si>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</si>
  <si>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</si>
  <si>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</si>
  <si>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</si>
  <si>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</si>
  <si>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</si>
  <si>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</si>
  <si>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</si>
  <si>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</si>
  <si>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</si>
  <si>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</si>
  <si>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</si>
  <si>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</si>
  <si>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</si>
  <si>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</si>
  <si>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</si>
  <si>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</si>
  <si>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</si>
  <si>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</si>
  <si>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</si>
  <si>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</si>
  <si>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</si>
  <si>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</si>
  <si>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</si>
  <si>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</si>
  <si>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</si>
  <si>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</si>
  <si>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</si>
  <si>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</si>
  <si>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</si>
  <si>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</si>
  <si>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</si>
  <si>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</si>
  <si>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</si>
  <si>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</si>
  <si>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</si>
  <si>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</si>
  <si>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</si>
  <si>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</si>
  <si>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</si>
  <si>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</si>
  <si>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</si>
  <si>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</si>
  <si>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</si>
  <si>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</si>
  <si>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</si>
  <si>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</si>
  <si>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</si>
  <si>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</si>
  <si>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</si>
  <si>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</si>
  <si>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</si>
  <si>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</si>
  <si>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</si>
  <si>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</si>
  <si>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</si>
  <si>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</si>
  <si>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</si>
  <si>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</si>
  <si>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</si>
  <si>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</si>
  <si>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</si>
  <si>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</si>
  <si>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</si>
  <si>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</si>
  <si>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</si>
  <si>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</si>
  <si>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</si>
  <si>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</si>
  <si>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</si>
  <si>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</si>
  <si>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</si>
  <si>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</si>
  <si>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</si>
  <si>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</si>
  <si>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</si>
  <si>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</si>
  <si>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</si>
  <si>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</si>
  <si>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</si>
  <si>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</si>
  <si>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</si>
  <si>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</si>
  <si>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</si>
  <si>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</si>
  <si>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</si>
  <si>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</si>
  <si>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</si>
  <si>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</si>
  <si>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</si>
  <si>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</si>
  <si>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</si>
  <si>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</si>
  <si>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</si>
  <si>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</si>
  <si>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</si>
  <si>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</si>
  <si>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</si>
  <si>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</si>
  <si>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</si>
  <si>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</si>
  <si>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</si>
  <si>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</si>
  <si>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</si>
  <si>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</si>
  <si>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</si>
  <si>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</si>
  <si>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</si>
  <si>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</si>
  <si>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</si>
  <si>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</si>
  <si>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</si>
  <si>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</si>
  <si>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</si>
  <si>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</si>
  <si>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</si>
  <si>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</si>
  <si>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</si>
  <si>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</si>
  <si>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</si>
  <si>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</si>
  <si>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</si>
  <si>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</si>
  <si>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</si>
  <si>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</si>
  <si>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</si>
  <si>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</si>
  <si>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</si>
  <si>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</si>
  <si>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</si>
  <si>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</si>
  <si>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</si>
  <si>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</si>
  <si>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</si>
  <si>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</si>
  <si>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</si>
  <si>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</si>
  <si>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</si>
  <si>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</si>
  <si>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</si>
  <si>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</si>
  <si>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</si>
  <si>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</si>
  <si>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</si>
  <si>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</si>
  <si>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</si>
  <si>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</si>
  <si>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</si>
  <si>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</si>
  <si>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</si>
  <si>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</si>
  <si>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</si>
  <si>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</si>
  <si>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</si>
  <si>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</si>
  <si>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</si>
  <si>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</si>
  <si>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</si>
  <si>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</si>
  <si>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</si>
  <si>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</si>
  <si>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</si>
  <si>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</si>
  <si>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</si>
  <si>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</si>
  <si>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</si>
  <si>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</si>
  <si>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</si>
  <si>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</si>
  <si>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</si>
  <si>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</si>
  <si>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</si>
  <si>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</si>
  <si>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</si>
  <si>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</si>
  <si>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</si>
  <si>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</si>
  <si>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</si>
  <si>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</si>
  <si>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</si>
  <si>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</si>
  <si>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</si>
  <si>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</si>
  <si>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</si>
  <si>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</si>
  <si>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</si>
  <si>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</si>
  <si>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</si>
  <si>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</si>
  <si>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</si>
  <si>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</si>
  <si>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</si>
  <si>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</si>
  <si>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</si>
  <si>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</si>
  <si>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</si>
  <si>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</si>
  <si>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</si>
  <si>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</si>
  <si>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</si>
  <si>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</si>
  <si>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</si>
  <si>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</si>
  <si>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</si>
  <si>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</si>
  <si>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</si>
  <si>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</si>
  <si>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</si>
  <si>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</si>
  <si>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</si>
  <si>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</si>
  <si>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</si>
  <si>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</si>
  <si>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</si>
  <si>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</si>
  <si>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</si>
  <si>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</si>
  <si>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</si>
  <si>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</si>
  <si>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</si>
  <si>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</si>
  <si>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</si>
  <si>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</si>
  <si>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</si>
  <si>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</si>
  <si>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</si>
  <si>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</si>
  <si>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</si>
  <si>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</si>
  <si>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</si>
  <si>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</si>
  <si>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</si>
  <si>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</si>
  <si>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</si>
  <si>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</si>
  <si>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</si>
  <si>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</si>
  <si>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</si>
  <si>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</si>
  <si>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</si>
  <si>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</si>
  <si>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</si>
  <si>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</si>
  <si>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</si>
  <si>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</si>
  <si>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</si>
  <si>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</si>
  <si>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</si>
  <si>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</si>
  <si>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</si>
  <si>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</si>
  <si>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</si>
  <si>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</si>
  <si>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</si>
  <si>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</si>
  <si>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</si>
  <si>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</si>
  <si>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</si>
  <si>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</si>
  <si>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</si>
  <si>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</si>
  <si>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</si>
  <si>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</si>
  <si>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</si>
  <si>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</si>
  <si>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</si>
  <si>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</si>
  <si>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</si>
  <si>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</si>
  <si>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</si>
  <si>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</si>
  <si>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</si>
  <si>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</si>
  <si>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</si>
  <si>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</si>
  <si>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</si>
  <si>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</si>
  <si>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</si>
  <si>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</si>
  <si>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</si>
  <si>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</si>
  <si>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</si>
  <si>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</si>
  <si>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</si>
  <si>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</si>
  <si>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</si>
  <si>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</si>
  <si>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</si>
  <si>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</si>
  <si>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</si>
  <si>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</si>
  <si>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</si>
  <si>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</si>
  <si>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</si>
  <si>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</si>
  <si>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</si>
  <si>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</si>
  <si>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</si>
  <si>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</si>
  <si>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</si>
  <si>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</si>
  <si>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</si>
  <si>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</si>
  <si>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</si>
  <si>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</si>
  <si>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</si>
  <si>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</si>
  <si>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</si>
  <si>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</si>
  <si>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</si>
  <si>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</si>
  <si>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</si>
  <si>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</si>
  <si>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</si>
  <si>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</si>
  <si>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</si>
  <si>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</si>
  <si>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</si>
  <si>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</si>
  <si>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</si>
  <si>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</si>
  <si>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</si>
  <si>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</si>
  <si>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</si>
  <si>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</si>
  <si>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</si>
  <si>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</si>
  <si>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</si>
  <si>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</si>
  <si>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</si>
  <si>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</si>
  <si>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</si>
  <si>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</si>
  <si>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</si>
  <si>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</si>
  <si>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</si>
  <si>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</si>
  <si>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</si>
  <si>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</si>
  <si>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</si>
  <si>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</si>
  <si>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</si>
  <si>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</si>
  <si>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</si>
  <si>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</si>
  <si>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</si>
  <si>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</si>
  <si>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</si>
  <si>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</si>
  <si>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</si>
  <si>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</si>
  <si>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</si>
  <si>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</si>
  <si>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</si>
  <si>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</si>
  <si>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</si>
  <si>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</si>
  <si>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</si>
  <si>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</si>
  <si>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</si>
  <si>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</si>
  <si>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</si>
  <si>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</si>
  <si>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</si>
  <si>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</si>
  <si>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</si>
  <si>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</si>
  <si>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</si>
  <si>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</si>
  <si>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</si>
  <si>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</si>
  <si>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</si>
  <si>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</si>
  <si>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</si>
  <si>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</si>
  <si>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</si>
  <si>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</si>
  <si>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</si>
  <si>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</si>
  <si>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</si>
  <si>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</si>
  <si>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</si>
  <si>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</si>
  <si>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</si>
  <si>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</si>
  <si>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</si>
  <si>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</si>
  <si>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</si>
  <si>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</si>
  <si>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</si>
  <si>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</si>
  <si>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</si>
  <si>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</si>
  <si>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</si>
  <si>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</si>
  <si>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</si>
  <si>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</si>
  <si>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</si>
  <si>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</si>
  <si>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</si>
  <si>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</si>
  <si>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</si>
  <si>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</si>
  <si>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</si>
  <si>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</si>
  <si>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</si>
  <si>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</si>
  <si>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</si>
  <si>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</si>
  <si>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</si>
  <si>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</si>
  <si>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</si>
  <si>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</si>
  <si>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</si>
  <si>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</si>
  <si>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</si>
  <si>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</si>
  <si>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</si>
  <si>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</si>
  <si>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</si>
  <si>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</si>
  <si>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</si>
  <si>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</si>
  <si>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</si>
  <si>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</si>
  <si>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</si>
  <si>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</si>
  <si>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</si>
  <si>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</si>
  <si>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</si>
  <si>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</si>
  <si>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</si>
  <si>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</si>
  <si>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</si>
  <si>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</si>
  <si>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</si>
  <si>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</si>
  <si>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</si>
  <si>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</si>
  <si>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</si>
  <si>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</si>
  <si>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</si>
  <si>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</si>
  <si>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</si>
  <si>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</si>
  <si>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</si>
  <si>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</si>
  <si>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</si>
  <si>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</si>
  <si>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</si>
  <si>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</si>
  <si>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</si>
  <si>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</si>
  <si>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</si>
  <si>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</si>
  <si>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</si>
  <si>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</si>
  <si>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</si>
  <si>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</si>
  <si>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</si>
  <si>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</si>
  <si>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</si>
  <si>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</si>
  <si>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</si>
  <si>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</si>
  <si>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</si>
  <si>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</si>
  <si>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</si>
  <si>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</si>
  <si>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</si>
  <si>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</si>
  <si>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</si>
  <si>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</si>
  <si>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</si>
  <si>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</si>
  <si>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</si>
  <si>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</si>
  <si>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</si>
  <si>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</si>
  <si>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</si>
  <si>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</si>
  <si>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</si>
  <si>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</si>
  <si>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</si>
  <si>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</si>
  <si>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</si>
  <si>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</si>
  <si>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</si>
  <si>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</si>
  <si>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</si>
  <si>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</si>
  <si>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</si>
  <si>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</si>
  <si>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</si>
  <si>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</si>
  <si>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</si>
  <si>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</si>
  <si>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</si>
  <si>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</si>
  <si>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</si>
  <si>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</si>
  <si>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</si>
  <si>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</si>
  <si>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</si>
  <si>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</si>
  <si>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</si>
  <si>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</si>
  <si>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</si>
  <si>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</si>
  <si>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</si>
  <si>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</si>
  <si>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</si>
  <si>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</si>
  <si>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</si>
  <si>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</si>
  <si>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</si>
  <si>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</si>
  <si>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</si>
  <si>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</si>
  <si>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</si>
  <si>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</si>
  <si>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</si>
  <si>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</si>
  <si>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</si>
  <si>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</si>
  <si>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</si>
  <si>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</si>
  <si>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</si>
  <si>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</si>
  <si>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</si>
  <si>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</si>
  <si>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</si>
  <si>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</si>
  <si>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</si>
  <si>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</si>
  <si>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</si>
  <si>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</si>
  <si>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</si>
  <si>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</si>
  <si>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</si>
  <si>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</si>
  <si>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</si>
  <si>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</si>
  <si>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</si>
  <si>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</si>
  <si>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</si>
  <si>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</si>
  <si>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</si>
  <si>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</si>
  <si>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</si>
  <si>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</si>
  <si>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</si>
  <si>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</si>
  <si>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</si>
  <si>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</si>
  <si>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</si>
  <si>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</si>
  <si>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</si>
  <si>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</si>
  <si>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</si>
  <si>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</si>
  <si>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</si>
  <si>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</si>
  <si>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</si>
  <si>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</si>
  <si>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</si>
  <si>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</si>
  <si>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</si>
  <si>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</si>
  <si>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</si>
  <si>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</si>
  <si>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</si>
  <si>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</si>
  <si>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</si>
  <si>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</si>
  <si>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</si>
  <si>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</si>
  <si>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</si>
  <si>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</si>
  <si>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</si>
  <si>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</si>
  <si>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</si>
  <si>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</si>
  <si>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</si>
  <si>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</si>
  <si>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</si>
  <si>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</si>
  <si>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</si>
  <si>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</si>
  <si>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</si>
  <si>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</si>
  <si>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</si>
  <si>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</si>
  <si>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</si>
  <si>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</si>
  <si>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</si>
  <si>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</si>
  <si>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</si>
  <si>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</si>
  <si>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</si>
  <si>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</si>
  <si>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</si>
  <si>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</si>
  <si>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</si>
  <si>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</si>
  <si>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</si>
  <si>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</si>
  <si>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</si>
  <si>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</si>
  <si>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</si>
  <si>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</si>
  <si>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</si>
  <si>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</si>
  <si>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</si>
  <si>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</si>
  <si>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</si>
  <si>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</si>
  <si>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</si>
  <si>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</si>
  <si>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</si>
  <si>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</si>
  <si>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</si>
  <si>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</si>
  <si>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</si>
  <si>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</si>
  <si>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</si>
  <si>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</si>
  <si>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</si>
  <si>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</si>
  <si>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</si>
  <si>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</si>
  <si>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</si>
  <si>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</si>
  <si>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</si>
  <si>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</si>
  <si>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</si>
  <si>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</si>
  <si>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</si>
  <si>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</si>
  <si>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</si>
  <si>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</si>
  <si>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</si>
  <si>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</si>
  <si>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</si>
  <si>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</si>
  <si>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</si>
  <si>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</si>
  <si>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</si>
  <si>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</si>
  <si>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</si>
  <si>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</si>
  <si>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</si>
  <si>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</si>
  <si>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</si>
  <si>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</si>
  <si>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</si>
  <si>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</si>
  <si>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</si>
  <si>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</si>
  <si>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</si>
  <si>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</si>
  <si>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</si>
  <si>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</si>
  <si>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</si>
  <si>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</si>
  <si>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</si>
  <si>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</si>
  <si>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</si>
  <si>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</si>
  <si>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</si>
  <si>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</si>
  <si>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</si>
  <si>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</si>
  <si>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</si>
  <si>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</si>
  <si>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</si>
  <si>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</si>
  <si>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</si>
  <si>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</si>
  <si>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</si>
  <si>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</si>
  <si>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</si>
  <si>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</si>
  <si>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</si>
  <si>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</si>
  <si>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</si>
  <si>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</si>
  <si>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</si>
  <si>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</si>
  <si>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</si>
  <si>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</si>
  <si>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</si>
  <si>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</si>
  <si>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</si>
  <si>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</si>
  <si>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</si>
  <si>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</si>
  <si>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</si>
  <si>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</si>
  <si>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</si>
  <si>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</si>
  <si>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</si>
  <si>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</si>
  <si>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</si>
  <si>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</si>
  <si>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</si>
  <si>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</si>
  <si>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</si>
  <si>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</si>
  <si>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</si>
  <si>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</si>
  <si>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</si>
  <si>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</si>
  <si>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</si>
  <si>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</si>
  <si>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</si>
  <si>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</si>
  <si>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</si>
  <si>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</si>
  <si>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</si>
  <si>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</si>
  <si>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</si>
  <si>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</si>
  <si>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</si>
  <si>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</si>
  <si>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</si>
  <si>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</si>
  <si>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</si>
  <si>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</si>
  <si>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</si>
  <si>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</si>
  <si>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</si>
  <si>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</si>
  <si>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</si>
  <si>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</si>
  <si>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</si>
  <si>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</si>
  <si>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</si>
  <si>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</si>
  <si>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</si>
  <si>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</si>
  <si>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</si>
  <si>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</si>
  <si>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</si>
  <si>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</si>
  <si>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</si>
  <si>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</si>
  <si>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</si>
  <si>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</si>
  <si>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</si>
  <si>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</si>
  <si>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</si>
  <si>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</si>
  <si>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</si>
  <si>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</si>
  <si>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</si>
  <si>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</si>
  <si>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</si>
  <si>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</si>
  <si>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</si>
  <si>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</si>
  <si>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</si>
  <si>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</si>
  <si>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</si>
  <si>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</si>
  <si>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</si>
  <si>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</si>
  <si>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</si>
  <si>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</si>
  <si>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</si>
  <si>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</si>
  <si>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</si>
  <si>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</si>
  <si>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</si>
  <si>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</si>
  <si>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</si>
  <si>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</si>
  <si>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</si>
  <si>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</si>
  <si>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</si>
  <si>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</si>
  <si>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</si>
  <si>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</si>
  <si>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</si>
  <si>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</si>
  <si>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</si>
  <si>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</si>
  <si>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</si>
  <si>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</si>
  <si>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</si>
  <si>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</si>
  <si>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</si>
  <si>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</si>
  <si>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</si>
  <si>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</si>
  <si>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</si>
  <si>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</si>
  <si>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</si>
  <si>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</si>
  <si>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</si>
  <si>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</si>
  <si>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</si>
  <si>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</si>
  <si>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</si>
  <si>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</si>
  <si>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</si>
  <si>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</si>
  <si>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</si>
  <si>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</si>
  <si>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</si>
  <si>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</si>
  <si>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</si>
  <si>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</si>
  <si>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</si>
  <si>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</si>
  <si>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</si>
  <si>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</si>
  <si>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</si>
  <si>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</si>
  <si>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</si>
  <si>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</si>
  <si>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</si>
  <si>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</si>
  <si>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</si>
  <si>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</si>
  <si>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</si>
  <si>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</si>
  <si>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</si>
  <si>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</si>
  <si>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</si>
  <si>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</si>
  <si>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</si>
  <si>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</si>
  <si>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</si>
  <si>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</si>
  <si>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</si>
  <si>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</si>
  <si>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</si>
  <si>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</si>
  <si>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</si>
  <si>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</si>
  <si>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</si>
  <si>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</si>
  <si>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</si>
  <si>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</si>
  <si>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</si>
  <si>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</si>
  <si>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</si>
  <si>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</si>
  <si>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</si>
  <si>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</si>
  <si>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</si>
  <si>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</si>
  <si>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</si>
  <si>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</si>
  <si>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</si>
  <si>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</si>
  <si>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</si>
  <si>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</si>
  <si>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</si>
  <si>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</si>
  <si>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</si>
  <si>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</si>
  <si>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</si>
  <si>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</si>
  <si>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</si>
  <si>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</si>
  <si>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</si>
  <si>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</si>
  <si>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</si>
  <si>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</si>
  <si>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</si>
  <si>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</si>
  <si>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</si>
  <si>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</si>
  <si>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</si>
  <si>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</si>
  <si>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</si>
  <si>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</si>
  <si>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</si>
  <si>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</si>
  <si>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</si>
  <si>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</si>
  <si>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</si>
  <si>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</si>
  <si>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</si>
  <si>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</si>
  <si>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</si>
  <si>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</si>
  <si>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</si>
  <si>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</si>
  <si>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</si>
  <si>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</si>
  <si>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</si>
  <si>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</si>
  <si>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</si>
  <si>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</si>
  <si>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</si>
  <si>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</si>
  <si>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</si>
  <si>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</si>
  <si>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</si>
  <si>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</si>
  <si>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</si>
  <si>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</si>
  <si>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</si>
  <si>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</si>
  <si>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</si>
  <si>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</si>
  <si>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</si>
  <si>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</si>
  <si>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</si>
  <si>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</si>
  <si>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</si>
  <si>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</si>
  <si>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</si>
  <si>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</si>
  <si>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</si>
  <si>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</si>
  <si>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</si>
  <si>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</si>
  <si>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</si>
  <si>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</si>
  <si>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</si>
  <si>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</si>
  <si>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</si>
  <si>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</si>
  <si>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</si>
  <si>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</si>
  <si>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</si>
  <si>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</si>
  <si>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</si>
  <si>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</si>
  <si>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</si>
  <si>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</si>
  <si>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</si>
  <si>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</si>
  <si>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</si>
  <si>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</si>
  <si>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</si>
  <si>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</si>
  <si>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</si>
  <si>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</si>
  <si>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</si>
  <si>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</si>
  <si>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</si>
  <si>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</si>
  <si>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</si>
  <si>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</si>
  <si>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</si>
  <si>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</si>
  <si>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</si>
  <si>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</si>
  <si>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</si>
  <si>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</si>
  <si>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</si>
  <si>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</si>
  <si>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</si>
  <si>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</si>
  <si>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</si>
  <si>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</si>
  <si>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</si>
  <si>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</si>
  <si>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</si>
  <si>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</si>
  <si>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</si>
  <si>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</si>
  <si>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</si>
  <si>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</si>
  <si>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</si>
  <si>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</si>
  <si>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</si>
  <si>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</si>
  <si>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</si>
  <si>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</si>
  <si>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</si>
  <si>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</si>
  <si>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</si>
  <si>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</si>
  <si>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</si>
  <si>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</si>
  <si>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</si>
  <si>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</si>
  <si>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</si>
  <si>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</si>
  <si>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</si>
  <si>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</si>
  <si>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</si>
  <si>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</si>
  <si>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</si>
  <si>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</si>
  <si>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</si>
  <si>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</si>
  <si>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</si>
  <si>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</si>
  <si>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</si>
  <si>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</si>
  <si>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</si>
  <si>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</si>
  <si>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</si>
  <si>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</si>
  <si>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</si>
  <si>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</si>
  <si>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</si>
  <si>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</si>
  <si>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</si>
  <si>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</si>
  <si>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</si>
  <si>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</si>
  <si>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</si>
  <si>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</si>
  <si>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</si>
  <si>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</si>
  <si>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</si>
  <si>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</si>
  <si>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</si>
  <si>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</si>
  <si>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</si>
  <si>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</si>
  <si>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</si>
  <si>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</si>
  <si>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</si>
  <si>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</si>
  <si>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</si>
  <si>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</si>
  <si>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</si>
  <si>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</si>
  <si>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</si>
  <si>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</si>
  <si>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</si>
  <si>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</si>
  <si>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</si>
  <si>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</si>
  <si>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</si>
  <si>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</si>
  <si>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</si>
  <si>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</si>
  <si>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</si>
  <si>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</si>
  <si>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</si>
  <si>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</si>
  <si>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</si>
  <si>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</si>
  <si>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</si>
  <si>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</si>
  <si>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</si>
  <si>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</si>
  <si>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</si>
  <si>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</si>
  <si>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</si>
  <si>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</si>
  <si>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</si>
  <si>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</si>
  <si>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</si>
  <si>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</si>
  <si>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</si>
  <si>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</si>
  <si>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</si>
  <si>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</si>
  <si>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</si>
  <si>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</si>
  <si>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</si>
  <si>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</si>
  <si>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</si>
  <si>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</si>
  <si>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</si>
  <si>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</si>
  <si>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</si>
  <si>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</si>
  <si>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</si>
  <si>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</si>
  <si>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</si>
  <si>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</si>
  <si>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</si>
  <si>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</si>
  <si>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</si>
  <si>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</si>
  <si>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</si>
  <si>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</si>
  <si>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</si>
  <si>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</si>
  <si>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</si>
  <si>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</si>
  <si>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</si>
  <si>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</si>
  <si>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</si>
  <si>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</si>
  <si>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</si>
  <si>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</si>
  <si>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</si>
  <si>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</si>
  <si>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</si>
  <si>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</si>
  <si>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</si>
  <si>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</si>
  <si>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</si>
  <si>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</si>
  <si>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</si>
  <si>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</si>
  <si>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</si>
  <si>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</si>
  <si>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</si>
  <si>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</si>
  <si>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</si>
  <si>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</si>
  <si>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</si>
  <si>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</si>
  <si>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</si>
  <si>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</si>
  <si>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</si>
  <si>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</si>
  <si>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</si>
  <si>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</si>
  <si>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</si>
  <si>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</si>
  <si>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</si>
  <si>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</si>
  <si>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</si>
  <si>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</si>
  <si>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</si>
  <si>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</si>
  <si>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</si>
  <si>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</si>
  <si>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</si>
  <si>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</si>
  <si>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</si>
  <si>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</si>
  <si>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</si>
  <si>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</si>
  <si>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</si>
  <si>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</si>
  <si>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</si>
  <si>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</si>
  <si>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</si>
  <si>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</si>
  <si>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</si>
  <si>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</si>
  <si>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</si>
  <si>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</si>
  <si>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</si>
  <si>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</si>
  <si>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</si>
  <si>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</si>
  <si>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</si>
  <si>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</si>
  <si>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</si>
  <si>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</si>
  <si>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</si>
  <si>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</si>
  <si>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</si>
  <si>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</si>
  <si>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</si>
  <si>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</si>
  <si>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</si>
  <si>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</si>
  <si>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</si>
  <si>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</si>
  <si>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</si>
  <si>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</si>
  <si>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</si>
  <si>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</si>
  <si>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</si>
  <si>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</si>
  <si>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</si>
  <si>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</si>
  <si>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</si>
  <si>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</si>
  <si>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</si>
  <si>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</si>
  <si>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</si>
  <si>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</si>
  <si>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</si>
  <si>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</si>
  <si>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</si>
  <si>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</si>
  <si>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</si>
  <si>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</si>
  <si>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</si>
  <si>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</si>
  <si>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</si>
  <si>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</si>
  <si>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</si>
  <si>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</si>
  <si>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</si>
  <si>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</si>
  <si>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</si>
  <si>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</si>
  <si>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</si>
  <si>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</si>
  <si>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</si>
  <si>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</si>
  <si>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</si>
  <si>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</si>
  <si>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</si>
  <si>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</si>
  <si>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</si>
  <si>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</si>
  <si>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</si>
  <si>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</si>
  <si>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</si>
  <si>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</si>
  <si>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</si>
  <si>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</si>
  <si>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</si>
  <si>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</si>
  <si>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</si>
  <si>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</si>
  <si>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</si>
  <si>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</si>
  <si>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</si>
  <si>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</si>
  <si>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</si>
  <si>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</si>
  <si>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</si>
  <si>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</si>
  <si>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</si>
  <si>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</si>
  <si>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</si>
  <si>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</si>
  <si>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</si>
  <si>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</si>
  <si>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</si>
  <si>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</si>
  <si>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</si>
  <si>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</si>
  <si>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</si>
  <si>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</si>
  <si>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</si>
  <si>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</si>
  <si>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</si>
  <si>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</si>
  <si>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</si>
  <si>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</si>
  <si>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</si>
  <si>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</si>
  <si>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</si>
  <si>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</si>
  <si>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</si>
  <si>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</si>
  <si>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</si>
  <si>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</si>
  <si>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</si>
  <si>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</si>
  <si>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</si>
  <si>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</si>
  <si>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</si>
  <si>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</si>
  <si>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</si>
  <si>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</si>
  <si>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</si>
  <si>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</si>
  <si>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</si>
  <si>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</si>
  <si>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</si>
  <si>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</si>
  <si>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</si>
  <si>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</si>
  <si>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</si>
  <si>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</si>
  <si>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</si>
  <si>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</si>
  <si>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</si>
  <si>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</si>
  <si>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</si>
  <si>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</si>
  <si>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</si>
  <si>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</si>
  <si>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</si>
  <si>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</si>
  <si>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</si>
  <si>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</si>
  <si>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</si>
  <si>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</si>
  <si>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</si>
  <si>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</si>
  <si>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</si>
  <si>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</si>
  <si>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</si>
  <si>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</si>
  <si>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</si>
  <si>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</si>
  <si>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</si>
  <si>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</si>
  <si>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</si>
  <si>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</si>
  <si>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</si>
  <si>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</si>
  <si>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</si>
  <si>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</si>
  <si>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</si>
  <si>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</si>
  <si>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</si>
  <si>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</si>
  <si>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</si>
  <si>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</si>
  <si>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</si>
  <si>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</si>
  <si>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</si>
  <si>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</si>
  <si>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</si>
  <si>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</si>
  <si>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</si>
  <si>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</si>
  <si>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</si>
  <si>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</si>
  <si>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</si>
  <si>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</si>
  <si>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</si>
  <si>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</si>
  <si>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</si>
  <si>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</si>
  <si>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</si>
  <si>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</si>
  <si>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</si>
  <si>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</si>
  <si>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</si>
  <si>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</si>
  <si>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</si>
  <si>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</si>
  <si>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</si>
  <si>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</si>
  <si>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</si>
  <si>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</si>
  <si>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</si>
  <si>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</si>
  <si>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</si>
  <si>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</si>
  <si>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</si>
  <si>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</si>
  <si>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</si>
  <si>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</si>
  <si>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</si>
  <si>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</si>
  <si>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</si>
  <si>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</si>
  <si>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</si>
  <si>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</si>
  <si>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</si>
  <si>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</si>
  <si>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</si>
  <si>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</si>
  <si>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</si>
  <si>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</si>
  <si>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</si>
  <si>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</si>
  <si>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</si>
  <si>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</si>
  <si>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</si>
  <si>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</si>
  <si>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</si>
  <si>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</si>
  <si>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</si>
  <si>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</si>
  <si>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</si>
  <si>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</si>
  <si>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</si>
  <si>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</si>
  <si>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</si>
  <si>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</si>
  <si>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</si>
  <si>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</si>
  <si>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</si>
  <si>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</si>
  <si>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</si>
  <si>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</si>
  <si>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</si>
  <si>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</si>
  <si>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</si>
  <si>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</si>
  <si>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</si>
  <si>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</si>
  <si>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</si>
  <si>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</si>
  <si>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</si>
  <si>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</si>
  <si>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</si>
  <si>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</si>
  <si>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</si>
  <si>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</si>
  <si>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</si>
  <si>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</si>
  <si>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</si>
  <si>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</si>
  <si>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</si>
  <si>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</si>
  <si>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</si>
  <si>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</si>
  <si>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</si>
  <si>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</si>
  <si>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</si>
  <si>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</si>
  <si>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</si>
  <si>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</si>
  <si>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</si>
  <si>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</si>
  <si>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</si>
  <si>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</si>
  <si>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</si>
  <si>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</si>
  <si>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</si>
  <si>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</si>
  <si>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</si>
  <si>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</si>
  <si>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</si>
  <si>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</si>
  <si>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</si>
  <si>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</si>
  <si>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</si>
  <si>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</si>
  <si>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</si>
  <si>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</si>
  <si>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</si>
  <si>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</si>
  <si>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</si>
  <si>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</si>
  <si>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</si>
  <si>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</si>
  <si>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</si>
  <si>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</si>
  <si>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</si>
  <si>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</si>
  <si>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</si>
  <si>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</si>
  <si>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</si>
  <si>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</si>
  <si>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</si>
  <si>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</si>
  <si>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</si>
  <si>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</si>
  <si>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</si>
  <si>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</si>
  <si>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</si>
  <si>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</si>
  <si>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</si>
  <si>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</si>
  <si>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</si>
  <si>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</si>
  <si>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</si>
  <si>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</si>
  <si>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</si>
  <si>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</si>
  <si>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</si>
  <si>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</si>
  <si>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</si>
  <si>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</si>
  <si>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</si>
  <si>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</si>
  <si>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</si>
  <si>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</si>
  <si>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</si>
  <si>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</si>
  <si>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</si>
  <si>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</si>
  <si>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</si>
  <si>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</si>
  <si>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</si>
  <si>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</si>
  <si>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</si>
  <si>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</si>
  <si>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</si>
  <si>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</si>
  <si>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</si>
  <si>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</si>
  <si>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</si>
  <si>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</si>
  <si>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</si>
  <si>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</si>
  <si>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</si>
  <si>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</si>
  <si>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</si>
  <si>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</si>
  <si>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</si>
  <si>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</si>
  <si>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</si>
  <si>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</si>
  <si>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</si>
  <si>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</si>
  <si>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</si>
  <si>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</si>
  <si>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</si>
  <si>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</si>
  <si>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</si>
  <si>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</si>
  <si>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</si>
  <si>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</si>
  <si>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</si>
  <si>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</si>
  <si>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</si>
  <si>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</si>
  <si>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</si>
  <si>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</si>
  <si>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</si>
  <si>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</si>
  <si>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</si>
  <si>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</si>
  <si>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</si>
  <si>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</si>
  <si>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</si>
  <si>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</si>
  <si>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</si>
  <si>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</si>
  <si>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</si>
  <si>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</si>
  <si>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</si>
  <si>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</si>
  <si>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</si>
  <si>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</si>
  <si>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</si>
  <si>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</si>
  <si>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</si>
  <si>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</si>
  <si>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</si>
  <si>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</si>
  <si>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</si>
  <si>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</si>
  <si>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</si>
  <si>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</si>
  <si>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</si>
  <si>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</si>
  <si>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</si>
  <si>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</si>
  <si>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</si>
  <si>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</si>
  <si>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</si>
  <si>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</si>
  <si>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</si>
  <si>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</si>
  <si>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</si>
  <si>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</si>
  <si>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</si>
  <si>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</si>
  <si>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</si>
  <si>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</si>
  <si>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</si>
  <si>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</si>
  <si>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</si>
  <si>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</si>
  <si>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</si>
  <si>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</si>
  <si>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</si>
  <si>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</si>
  <si>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</si>
  <si>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</si>
  <si>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</si>
  <si>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</si>
  <si>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</si>
  <si>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</si>
  <si>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</si>
  <si>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</si>
  <si>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</si>
  <si>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</si>
  <si>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</si>
  <si>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</si>
  <si>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</si>
  <si>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</si>
  <si>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</si>
  <si>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</si>
  <si>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</si>
  <si>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</si>
  <si>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</si>
  <si>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</si>
  <si>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</si>
  <si>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</si>
  <si>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</si>
  <si>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</si>
  <si>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</si>
  <si>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</si>
  <si>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</si>
  <si>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</si>
  <si>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</si>
  <si>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</si>
  <si>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</si>
  <si>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</si>
  <si>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</si>
  <si>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</si>
  <si>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</si>
  <si>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</si>
  <si>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</si>
  <si>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</si>
  <si>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</si>
  <si>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</si>
  <si>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</si>
  <si>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</si>
  <si>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</si>
  <si>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</si>
  <si>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</si>
  <si>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</si>
  <si>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</si>
  <si>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</si>
  <si>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</si>
  <si>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</si>
  <si>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</si>
  <si>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</si>
  <si>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</si>
  <si>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</si>
  <si>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</si>
  <si>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</si>
  <si>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</si>
  <si>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</si>
  <si>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</si>
  <si>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</si>
  <si>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</si>
  <si>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</si>
  <si>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</si>
  <si>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</si>
  <si>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</si>
  <si>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</si>
  <si>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</si>
  <si>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</si>
  <si>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</si>
  <si>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</si>
  <si>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</si>
  <si>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</si>
  <si>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</si>
  <si>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</si>
  <si>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</si>
  <si>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</si>
  <si>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</si>
  <si>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</si>
  <si>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</si>
  <si>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</si>
  <si>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</si>
  <si>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</si>
  <si>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</si>
  <si>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</si>
  <si>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</si>
  <si>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</si>
  <si>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</si>
  <si>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</si>
  <si>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</si>
  <si>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</si>
  <si>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</si>
  <si>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</si>
  <si>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</si>
  <si>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</si>
  <si>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</si>
  <si>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</si>
  <si>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</si>
  <si>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</si>
  <si>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</si>
  <si>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</si>
  <si>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</si>
  <si>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</si>
  <si>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</si>
  <si>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</si>
  <si>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</si>
  <si>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</si>
  <si>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</si>
  <si>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</si>
  <si>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</si>
  <si>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</si>
  <si>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</si>
  <si>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</si>
  <si>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</si>
  <si>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</si>
  <si>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</si>
  <si>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</si>
  <si>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</si>
  <si>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</si>
  <si>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</si>
  <si>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</si>
  <si>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</si>
  <si>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</si>
  <si>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</si>
  <si>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</si>
  <si>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</si>
  <si>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</si>
  <si>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</si>
  <si>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</si>
  <si>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</si>
  <si>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</si>
  <si>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</si>
  <si>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</si>
  <si>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</si>
  <si>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</si>
  <si>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</si>
  <si>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</si>
  <si>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</si>
  <si>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</si>
  <si>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</si>
  <si>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</si>
  <si>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</si>
  <si>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</si>
  <si>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</si>
  <si>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</si>
  <si>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</si>
  <si>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</si>
  <si>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</si>
  <si>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</si>
  <si>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</si>
  <si>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</si>
  <si>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</si>
  <si>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</si>
  <si>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</si>
  <si>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</si>
  <si>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</si>
  <si>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</si>
  <si>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</si>
  <si>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</si>
  <si>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</si>
  <si>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</si>
  <si>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</si>
  <si>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</si>
  <si>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</si>
  <si>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</si>
  <si>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</si>
  <si>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</si>
  <si>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</si>
  <si>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</si>
  <si>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</si>
  <si>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</si>
  <si>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</si>
  <si>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</si>
  <si>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</si>
  <si>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</si>
  <si>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</si>
  <si>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</si>
  <si>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</si>
  <si>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</si>
  <si>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</si>
  <si>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</si>
  <si>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</si>
  <si>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</si>
  <si>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</si>
  <si>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</si>
  <si>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</si>
  <si>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</si>
  <si>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</si>
  <si>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</si>
  <si>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</si>
  <si>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</si>
  <si>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</si>
  <si>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</si>
  <si>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</si>
  <si>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</si>
  <si>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</si>
  <si>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</si>
  <si>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</si>
  <si>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</si>
  <si>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</si>
  <si>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</si>
  <si>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</si>
  <si>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</si>
  <si>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</si>
  <si>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</si>
  <si>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</si>
  <si>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</si>
  <si>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</si>
  <si>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</si>
  <si>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</si>
  <si>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</si>
  <si>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</si>
  <si>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</si>
  <si>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</si>
  <si>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</si>
  <si>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</si>
  <si>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</si>
  <si>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</si>
  <si>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</si>
  <si>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</si>
  <si>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</si>
  <si>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</si>
  <si>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</si>
  <si>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</si>
  <si>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</si>
  <si>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</si>
  <si>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</si>
  <si>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</si>
  <si>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</si>
  <si>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</si>
  <si>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</si>
  <si>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</si>
  <si>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</si>
  <si>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</si>
  <si>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</si>
  <si>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</si>
  <si>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</si>
  <si>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</si>
  <si>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</si>
  <si>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</si>
  <si>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</si>
  <si>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</si>
  <si>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</si>
  <si>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</si>
  <si>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</si>
  <si>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</si>
  <si>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</si>
  <si>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</si>
  <si>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</si>
  <si>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</si>
  <si>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</si>
  <si>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</si>
  <si>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</si>
  <si>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</si>
  <si>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</si>
  <si>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</si>
  <si>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</si>
  <si>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</si>
  <si>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</si>
  <si>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</si>
  <si>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</si>
  <si>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</si>
  <si>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</si>
  <si>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</si>
  <si>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</si>
  <si>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</si>
  <si>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</si>
  <si>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</si>
  <si>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</si>
  <si>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</si>
  <si>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</si>
  <si>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</si>
  <si>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</si>
  <si>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</si>
  <si>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</si>
  <si>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</si>
  <si>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</si>
  <si>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</si>
  <si>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</si>
  <si>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</si>
  <si>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</si>
  <si>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</si>
  <si>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</si>
  <si>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</si>
  <si>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</si>
  <si>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</si>
  <si>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</si>
  <si>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</si>
  <si>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</si>
  <si>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</si>
  <si>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</si>
  <si>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</si>
  <si>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</si>
  <si>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</si>
  <si>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</si>
  <si>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</si>
  <si>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</si>
  <si>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</si>
  <si>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</si>
  <si>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</si>
  <si>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</si>
  <si>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</si>
  <si>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</si>
  <si>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</si>
  <si>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</si>
  <si>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</si>
  <si>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</si>
  <si>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</si>
  <si>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</si>
  <si>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</si>
  <si>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</si>
  <si>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</si>
  <si>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</si>
  <si>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</si>
  <si>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</si>
  <si>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</si>
  <si>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</si>
  <si>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</si>
  <si>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</si>
  <si>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</si>
  <si>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</si>
  <si>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</si>
  <si>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</si>
  <si>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</si>
  <si>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</si>
  <si>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</si>
  <si>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</si>
  <si>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</si>
  <si>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</si>
  <si>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</si>
  <si>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</si>
  <si>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</si>
  <si>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</si>
  <si>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</si>
  <si>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</si>
  <si>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</si>
  <si>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</si>
  <si>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</si>
  <si>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</si>
  <si>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</si>
  <si>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</si>
  <si>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</si>
  <si>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</si>
  <si>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</si>
  <si>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</si>
  <si>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</si>
  <si>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</si>
  <si>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</si>
  <si>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</si>
  <si>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</si>
  <si>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</si>
  <si>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</si>
  <si>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</si>
  <si>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</si>
  <si>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</si>
  <si>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</si>
  <si>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</si>
  <si>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</si>
  <si>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</si>
  <si>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</si>
  <si>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</si>
  <si>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</si>
  <si>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</si>
  <si>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</si>
  <si>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</si>
  <si>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</si>
  <si>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</si>
  <si>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</si>
  <si>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</si>
  <si>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</si>
  <si>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</si>
  <si>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</si>
  <si>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</si>
  <si>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</si>
  <si>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</si>
  <si>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</si>
  <si>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</si>
  <si>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</si>
  <si>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</si>
  <si>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</si>
  <si>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</si>
  <si>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</si>
  <si>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</si>
  <si>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</si>
  <si>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</si>
  <si>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</si>
  <si>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</si>
  <si>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</si>
  <si>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</si>
  <si>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</si>
  <si>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</si>
  <si>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</si>
  <si>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</si>
  <si>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</si>
  <si>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</si>
  <si>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</si>
  <si>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</si>
  <si>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</si>
  <si>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</si>
  <si>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</si>
  <si>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</si>
  <si>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</si>
  <si>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</si>
  <si>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</si>
  <si>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</si>
  <si>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</si>
  <si>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</si>
  <si>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</si>
  <si>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</si>
  <si>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</si>
  <si>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</si>
  <si>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</si>
  <si>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</si>
  <si>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</si>
  <si>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</si>
  <si>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</si>
  <si>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</si>
  <si>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</si>
  <si>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</si>
  <si>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</si>
  <si>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</si>
  <si>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</si>
  <si>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</si>
  <si>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</si>
  <si>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</si>
  <si>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</si>
  <si>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</si>
  <si>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</si>
  <si>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</si>
  <si>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</si>
  <si>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</si>
  <si>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</si>
  <si>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</si>
  <si>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</si>
  <si>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</si>
  <si>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</si>
  <si>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</si>
  <si>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</si>
  <si>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</si>
  <si>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</si>
  <si>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</si>
  <si>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</si>
  <si>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</si>
  <si>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</si>
  <si>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</si>
  <si>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</si>
  <si>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</si>
  <si>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</si>
  <si>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</si>
  <si>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</si>
  <si>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</si>
  <si>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</si>
  <si>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</si>
  <si>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</si>
  <si>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</si>
  <si>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</si>
  <si>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</si>
  <si>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</si>
  <si>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</si>
  <si>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</si>
  <si>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</si>
  <si>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</si>
  <si>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</si>
  <si>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</si>
  <si>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</si>
  <si>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</si>
  <si>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</si>
  <si>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</si>
  <si>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</si>
  <si>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</si>
  <si>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</si>
  <si>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</si>
  <si>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</si>
  <si>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</si>
  <si>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</si>
  <si>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</si>
  <si>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</si>
  <si>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</si>
  <si>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</si>
  <si>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</si>
  <si>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</si>
  <si>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</si>
  <si>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</si>
  <si>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</si>
  <si>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</si>
  <si>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</si>
  <si>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</si>
  <si>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</si>
  <si>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</si>
  <si>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</si>
  <si>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</si>
  <si>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</si>
  <si>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</si>
  <si>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</si>
  <si>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</si>
  <si>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</si>
  <si>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</si>
  <si>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</si>
  <si>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</si>
  <si>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</si>
  <si>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</si>
  <si>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</si>
  <si>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</si>
  <si>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</si>
  <si>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</si>
  <si>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</si>
  <si>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</si>
  <si>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</si>
  <si>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</si>
  <si>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</si>
  <si>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</si>
  <si>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</si>
  <si>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</si>
  <si>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</si>
  <si>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</si>
  <si>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</si>
  <si>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</si>
  <si>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</si>
  <si>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</si>
  <si>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</si>
  <si>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</si>
  <si>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</si>
  <si>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</si>
  <si>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</si>
  <si>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</si>
  <si>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</si>
  <si>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</si>
  <si>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</si>
  <si>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</si>
  <si>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</si>
  <si>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</si>
  <si>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</si>
  <si>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</si>
  <si>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</si>
  <si>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</si>
  <si>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</si>
  <si>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</si>
  <si>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</si>
  <si>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</si>
  <si>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</si>
  <si>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</si>
  <si>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</si>
  <si>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</si>
  <si>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</si>
  <si>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</si>
  <si>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</si>
  <si>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</si>
  <si>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</si>
  <si>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</si>
  <si>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</si>
  <si>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</si>
  <si>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</si>
  <si>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</si>
  <si>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</si>
  <si>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</si>
  <si>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</si>
  <si>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</si>
  <si>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</si>
  <si>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</si>
  <si>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</si>
  <si>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</si>
  <si>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</si>
  <si>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</si>
  <si>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</si>
  <si>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</si>
  <si>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</si>
  <si>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</si>
  <si>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</si>
  <si>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</si>
  <si>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</si>
  <si>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</si>
  <si>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</si>
  <si>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</si>
  <si>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</si>
  <si>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</si>
  <si>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</si>
  <si>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</si>
  <si>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</si>
  <si>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</si>
  <si>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</si>
  <si>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</si>
  <si>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</si>
  <si>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</si>
  <si>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</si>
  <si>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</si>
  <si>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</si>
  <si>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</si>
  <si>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</si>
  <si>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</si>
  <si>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</si>
  <si>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</si>
  <si>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</si>
  <si>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</si>
  <si>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</si>
  <si>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</si>
  <si>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</si>
  <si>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</si>
  <si>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</si>
  <si>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</si>
  <si>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</si>
  <si>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</si>
  <si>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</si>
  <si>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</si>
  <si>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</si>
  <si>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</si>
  <si>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</si>
  <si>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</si>
  <si>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</si>
  <si>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</si>
  <si>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</si>
  <si>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</si>
  <si>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</si>
  <si>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</si>
  <si>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</si>
  <si>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</si>
  <si>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</si>
  <si>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</si>
  <si>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</si>
  <si>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</si>
  <si>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</si>
  <si>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</si>
  <si>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</si>
  <si>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</si>
  <si>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</si>
  <si>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</si>
  <si>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</si>
  <si>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</si>
  <si>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</si>
  <si>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</si>
  <si>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</si>
  <si>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</si>
  <si>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</si>
  <si>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</si>
  <si>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</si>
  <si>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</si>
  <si>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</si>
  <si>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</si>
  <si>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</si>
  <si>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</si>
  <si>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</si>
  <si>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</si>
  <si>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</si>
  <si>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</si>
  <si>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</si>
  <si>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</si>
  <si>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</si>
  <si>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</si>
  <si>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</si>
  <si>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</si>
  <si>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</si>
  <si>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</si>
  <si>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</si>
  <si>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</si>
  <si>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</si>
  <si>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</si>
  <si>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</si>
  <si>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</si>
  <si>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</si>
  <si>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</si>
  <si>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</si>
  <si>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</si>
  <si>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</si>
  <si>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</si>
  <si>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</si>
  <si>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</si>
  <si>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</si>
  <si>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</si>
  <si>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</si>
  <si>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</si>
  <si>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</si>
  <si>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</si>
  <si>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</si>
  <si>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</si>
  <si>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</si>
  <si>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</si>
  <si>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</si>
  <si>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</si>
  <si>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</si>
  <si>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</si>
  <si>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</si>
  <si>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</si>
  <si>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</si>
  <si>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</si>
  <si>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</si>
  <si>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</si>
  <si>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</si>
  <si>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</si>
  <si>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</si>
  <si>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</si>
  <si>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</si>
  <si>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</si>
  <si>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</si>
  <si>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</si>
  <si>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</si>
  <si>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</si>
  <si>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</si>
  <si>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</si>
  <si>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</si>
  <si>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</si>
  <si>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</si>
  <si>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</si>
  <si>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</si>
  <si>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</si>
  <si>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</si>
  <si>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</si>
  <si>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</si>
  <si>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</si>
  <si>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</si>
  <si>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</si>
  <si>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</si>
  <si>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</si>
  <si>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</si>
  <si>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</si>
  <si>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</si>
  <si>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</si>
  <si>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</si>
  <si>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</si>
  <si>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</si>
  <si>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</si>
  <si>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</si>
  <si>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</si>
  <si>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</si>
  <si>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</si>
  <si>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</si>
  <si>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</si>
  <si>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</si>
  <si>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</si>
  <si>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</si>
  <si>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</si>
  <si>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</si>
  <si>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</si>
  <si>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</si>
  <si>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</si>
  <si>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</si>
  <si>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</si>
  <si>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</si>
  <si>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</si>
  <si>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</si>
  <si>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</si>
  <si>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</si>
  <si>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</si>
  <si>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</si>
  <si>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</si>
  <si>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</si>
  <si>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</si>
  <si>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</si>
  <si>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</si>
  <si>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</si>
  <si>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</si>
  <si>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</si>
  <si>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</si>
  <si>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</si>
  <si>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</si>
  <si>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</si>
  <si>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</si>
  <si>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</si>
  <si>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</si>
  <si>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</si>
  <si>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</si>
  <si>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</si>
  <si>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</si>
  <si>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</si>
  <si>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</si>
  <si>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</si>
  <si>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</si>
  <si>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</si>
  <si>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</si>
  <si>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</si>
  <si>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</si>
  <si>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</si>
  <si>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</si>
  <si>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</si>
  <si>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</si>
  <si>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</si>
  <si>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</si>
  <si>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</si>
  <si>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</si>
  <si>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</si>
  <si>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</si>
  <si>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</si>
  <si>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</si>
  <si>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</si>
  <si>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</si>
  <si>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</si>
  <si>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</si>
  <si>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</si>
  <si>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</si>
  <si>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</si>
  <si>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</si>
  <si>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</si>
  <si>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</si>
  <si>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</si>
  <si>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</si>
  <si>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</si>
  <si>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</si>
  <si>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</si>
  <si>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</si>
  <si>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</si>
  <si>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</si>
  <si>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</si>
  <si>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</si>
  <si>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</si>
  <si>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</si>
  <si>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</si>
  <si>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</si>
  <si>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</si>
  <si>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</si>
  <si>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</si>
  <si>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</si>
  <si>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</si>
  <si>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</si>
  <si>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</si>
  <si>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</si>
  <si>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</si>
  <si>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</si>
  <si>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</si>
  <si>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</si>
  <si>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</si>
  <si>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</si>
  <si>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</si>
  <si>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</si>
  <si>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</si>
  <si>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</si>
  <si>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</si>
  <si>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</si>
  <si>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</si>
  <si>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</si>
  <si>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</si>
  <si>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</si>
  <si>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</si>
  <si>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</si>
  <si>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</si>
  <si>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</si>
  <si>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</si>
  <si>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</si>
  <si>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</si>
  <si>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</si>
  <si>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</si>
  <si>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</si>
  <si>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</si>
  <si>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</si>
  <si>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</si>
  <si>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</si>
  <si>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</si>
  <si>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</si>
  <si>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</si>
  <si>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</si>
  <si>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</si>
  <si>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</si>
  <si>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</si>
  <si>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</si>
  <si>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</si>
  <si>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</si>
  <si>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</si>
  <si>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</si>
  <si>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</si>
  <si>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</si>
  <si>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</si>
  <si>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</si>
  <si>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</si>
  <si>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</si>
  <si>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</si>
  <si>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</si>
  <si>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</si>
  <si>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</si>
  <si>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</si>
  <si>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</si>
  <si>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</si>
  <si>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</si>
  <si>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</si>
  <si>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</si>
  <si>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</si>
  <si>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</si>
  <si>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</si>
  <si>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</si>
  <si>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</si>
  <si>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</si>
  <si>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</si>
  <si>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</si>
  <si>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</si>
  <si>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</si>
  <si>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</si>
  <si>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</si>
  <si>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</si>
  <si>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</si>
  <si>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</si>
  <si>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</si>
  <si>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</si>
  <si>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</si>
  <si>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</si>
  <si>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</si>
  <si>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</si>
  <si>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</si>
  <si>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</si>
  <si>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</si>
  <si>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</si>
  <si>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</si>
  <si>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</si>
  <si>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</si>
  <si>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</si>
  <si>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</si>
  <si>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</si>
  <si>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</si>
  <si>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</si>
  <si>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</si>
  <si>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</si>
  <si>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</si>
  <si>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</si>
  <si>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</si>
  <si>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</si>
  <si>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</si>
  <si>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</si>
  <si>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</si>
  <si>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</si>
  <si>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</si>
  <si>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</si>
  <si>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</si>
  <si>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</si>
  <si>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</si>
  <si>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</si>
  <si>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</si>
  <si>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</si>
  <si>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</si>
  <si>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</si>
  <si>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</si>
  <si>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</si>
  <si>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</si>
  <si>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</si>
  <si>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</si>
  <si>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</si>
  <si>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</si>
  <si>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</si>
  <si>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</si>
  <si>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</si>
  <si>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</si>
  <si>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</si>
  <si>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</si>
  <si>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</si>
  <si>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</si>
  <si>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</si>
  <si>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</si>
  <si>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</si>
  <si>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</si>
  <si>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</si>
  <si>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</si>
  <si>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</si>
  <si>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</si>
  <si>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</si>
  <si>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</si>
  <si>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</si>
  <si>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</si>
  <si>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</si>
  <si>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</si>
  <si>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</si>
  <si>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</si>
  <si>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</si>
  <si>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</si>
  <si>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</si>
  <si>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</si>
  <si>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</si>
  <si>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</si>
  <si>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</si>
  <si>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</si>
  <si>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</si>
  <si>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</si>
  <si>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</si>
  <si>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</si>
  <si>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</si>
  <si>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</si>
  <si>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</si>
  <si>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</si>
  <si>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</si>
  <si>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</si>
  <si>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</si>
  <si>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</si>
  <si>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</si>
  <si>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</si>
  <si>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</si>
  <si>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</si>
  <si>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</si>
  <si>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</si>
  <si>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</si>
  <si>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</si>
  <si>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</si>
  <si>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</si>
  <si>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</si>
  <si>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</si>
  <si>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</si>
  <si>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</si>
  <si>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</si>
  <si>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</si>
  <si>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</si>
  <si>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</si>
  <si>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</si>
  <si>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</si>
  <si>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</si>
  <si>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</si>
  <si>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</si>
  <si>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</si>
  <si>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</si>
  <si>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</si>
  <si>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</si>
  <si>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</si>
  <si>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</si>
  <si>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</si>
  <si>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</si>
  <si>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</si>
  <si>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</si>
  <si>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</si>
  <si>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</si>
  <si>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</si>
  <si>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</si>
  <si>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</si>
  <si>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</si>
  <si>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</si>
  <si>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</si>
  <si>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</si>
  <si>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</si>
  <si>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</si>
  <si>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</si>
  <si>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</si>
  <si>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</si>
  <si>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</si>
  <si>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</si>
  <si>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</si>
  <si>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</si>
  <si>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</si>
  <si>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</si>
  <si>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</si>
  <si>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</si>
  <si>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</si>
  <si>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</si>
  <si>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</si>
  <si>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</si>
  <si>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</si>
  <si>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</si>
  <si>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</si>
  <si>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</si>
  <si>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</si>
  <si>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</si>
  <si>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</si>
  <si>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</si>
  <si>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</si>
  <si>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</si>
  <si>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</si>
  <si>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</si>
  <si>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</si>
  <si>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</si>
  <si>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</si>
  <si>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</si>
  <si>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</si>
  <si>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</si>
  <si>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</si>
  <si>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</si>
  <si>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</si>
  <si>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</si>
  <si>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</si>
  <si>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</si>
  <si>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</si>
  <si>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</si>
  <si>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</si>
  <si>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</si>
  <si>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</si>
  <si>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</si>
  <si>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</si>
  <si>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</si>
  <si>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</si>
  <si>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</si>
  <si>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</si>
  <si>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</si>
  <si>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</si>
  <si>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</si>
  <si>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</si>
  <si>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</si>
  <si>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</si>
  <si>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</si>
  <si>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</si>
  <si>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</si>
  <si>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</si>
  <si>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</si>
  <si>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</si>
  <si>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</si>
  <si>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</si>
  <si>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</si>
  <si>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</si>
  <si>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</si>
  <si>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</si>
  <si>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</si>
  <si>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</si>
  <si>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</si>
  <si>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</si>
  <si>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</si>
  <si>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</si>
  <si>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</si>
  <si>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</si>
  <si>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</si>
  <si>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</si>
  <si>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</si>
  <si>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</si>
  <si>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</si>
  <si>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</si>
  <si>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</si>
  <si>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</si>
  <si>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</si>
  <si>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</si>
  <si>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</si>
  <si>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</si>
  <si>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</si>
  <si>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</si>
  <si>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</si>
  <si>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</si>
  <si>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</si>
  <si>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</si>
  <si>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</si>
  <si>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</si>
  <si>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</si>
  <si>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</si>
  <si>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</si>
  <si>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</si>
  <si>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</si>
  <si>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</si>
  <si>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</si>
  <si>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</si>
  <si>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</si>
  <si>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</si>
  <si>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</si>
  <si>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</si>
  <si>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</si>
  <si>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</si>
  <si>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</si>
  <si>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</si>
  <si>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</si>
  <si>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</si>
  <si>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</si>
  <si>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</si>
  <si>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</si>
  <si>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</si>
  <si>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</si>
  <si>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</si>
  <si>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</si>
  <si>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</si>
  <si>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</si>
  <si>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</si>
  <si>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</si>
  <si>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</si>
  <si>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</si>
  <si>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</si>
  <si>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</si>
  <si>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</si>
  <si>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</si>
  <si>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</si>
  <si>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</si>
  <si>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</si>
  <si>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</si>
  <si>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</si>
  <si>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</si>
  <si>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</si>
  <si>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</si>
  <si>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</si>
  <si>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</si>
  <si>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</si>
  <si>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</si>
  <si>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</si>
  <si>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</si>
  <si>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</si>
  <si>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</si>
  <si>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</si>
  <si>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</si>
  <si>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</si>
  <si>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</si>
  <si>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</si>
  <si>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</si>
  <si>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</si>
  <si>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</si>
  <si>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</si>
  <si>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</si>
  <si>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</si>
  <si>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</si>
  <si>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</si>
  <si>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</si>
  <si>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</si>
  <si>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</si>
  <si>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</si>
  <si>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</si>
  <si>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</si>
  <si>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</si>
  <si>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</si>
  <si>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</si>
  <si>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</si>
  <si>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</si>
  <si>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</si>
  <si>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</si>
  <si>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</si>
  <si>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</si>
  <si>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</si>
  <si>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</si>
  <si>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</si>
  <si>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</si>
  <si>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</si>
  <si>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</si>
  <si>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</si>
  <si>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</si>
  <si>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</si>
  <si>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</si>
  <si>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</si>
  <si>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</si>
  <si>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</si>
  <si>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</si>
  <si>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</si>
  <si>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</si>
  <si>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</si>
  <si>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</si>
  <si>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</si>
  <si>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</si>
  <si>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</si>
  <si>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</si>
  <si>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</si>
  <si>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</si>
  <si>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</si>
  <si>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</si>
  <si>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</si>
  <si>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</si>
  <si>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</si>
  <si>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</si>
  <si>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</si>
  <si>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</si>
  <si>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</si>
  <si>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</si>
  <si>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</si>
  <si>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</si>
  <si>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</si>
  <si>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</si>
  <si>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</si>
  <si>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</si>
  <si>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</si>
  <si>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</si>
  <si>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</si>
  <si>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</si>
  <si>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</si>
  <si>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</si>
  <si>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</si>
  <si>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</si>
  <si>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</si>
  <si>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</si>
  <si>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</si>
  <si>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</si>
  <si>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</si>
  <si>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</si>
  <si>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</si>
  <si>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</si>
  <si>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</si>
  <si>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</si>
  <si>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</si>
  <si>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</si>
  <si>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</si>
  <si>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</si>
  <si>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</si>
  <si>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</si>
  <si>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</si>
  <si>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</si>
  <si>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</si>
  <si>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</si>
  <si>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</si>
  <si>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</si>
  <si>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</si>
  <si>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</si>
  <si>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</si>
  <si>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</si>
  <si>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</si>
  <si>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</si>
  <si>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</si>
  <si>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</si>
  <si>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</si>
  <si>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</si>
  <si>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</si>
  <si>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</si>
  <si>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</si>
  <si>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</si>
  <si>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</si>
  <si>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</si>
  <si>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</si>
  <si>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</si>
  <si>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</si>
  <si>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</si>
  <si>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</si>
  <si>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</si>
  <si>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</si>
  <si>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</si>
  <si>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</si>
  <si>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</si>
  <si>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</si>
  <si>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</si>
  <si>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</si>
  <si>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</si>
  <si>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</si>
  <si>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</si>
  <si>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</si>
  <si>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</si>
  <si>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</si>
  <si>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</si>
  <si>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</si>
  <si>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</si>
  <si>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</si>
  <si>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</si>
  <si>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</si>
  <si>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</si>
  <si>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</si>
  <si>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</si>
  <si>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</si>
  <si>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</si>
  <si>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</si>
  <si>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</si>
  <si>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</si>
  <si>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</si>
  <si>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</si>
  <si>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</si>
  <si>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</si>
  <si>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</si>
  <si>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</si>
  <si>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</si>
  <si>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</si>
  <si>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</si>
  <si>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</si>
  <si>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</si>
  <si>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</si>
  <si>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</si>
  <si>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</si>
  <si>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</si>
  <si>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</si>
  <si>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</si>
  <si>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</si>
  <si>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</si>
  <si>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</si>
  <si>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</si>
  <si>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</si>
  <si>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</si>
  <si>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</si>
  <si>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</si>
  <si>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</si>
  <si>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</si>
  <si>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</si>
  <si>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</si>
  <si>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</si>
  <si>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</si>
  <si>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</si>
  <si>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</si>
  <si>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</si>
  <si>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</si>
  <si>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</si>
  <si>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</si>
  <si>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</si>
  <si>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</si>
  <si>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</si>
  <si>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</si>
  <si>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</si>
  <si>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</si>
  <si>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</si>
  <si>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</si>
  <si>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</si>
  <si>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</si>
  <si>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</si>
  <si>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</si>
  <si>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</si>
  <si>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</si>
  <si>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</si>
  <si>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</si>
  <si>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</si>
  <si>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</si>
  <si>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</si>
  <si>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</si>
  <si>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</si>
  <si>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</si>
  <si>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</si>
  <si>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</si>
  <si>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</si>
  <si>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</si>
  <si>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</si>
  <si>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</si>
  <si>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</si>
  <si>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</si>
  <si>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</si>
  <si>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</si>
  <si>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</si>
  <si>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</si>
  <si>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</si>
  <si>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</si>
  <si>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</si>
  <si>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</si>
  <si>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</si>
  <si>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</si>
  <si>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</si>
  <si>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</si>
  <si>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</si>
  <si>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</si>
  <si>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</si>
  <si>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</si>
  <si>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</si>
  <si>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</si>
  <si>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</si>
  <si>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</si>
  <si>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</si>
  <si>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</si>
  <si>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</si>
  <si>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</si>
  <si>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</si>
  <si>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</si>
  <si>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</si>
  <si>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</si>
  <si>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</si>
  <si>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</si>
  <si>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</si>
  <si>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</si>
  <si>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</si>
  <si>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</si>
  <si>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</si>
  <si>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</si>
  <si>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</si>
  <si>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</si>
  <si>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</si>
  <si>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</si>
  <si>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</si>
  <si>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</si>
  <si>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</si>
  <si>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</si>
  <si>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</si>
  <si>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</si>
  <si>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</si>
  <si>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</si>
  <si>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</si>
  <si>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</si>
  <si>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</si>
  <si>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</si>
  <si>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</si>
  <si>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</si>
  <si>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</si>
  <si>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</si>
  <si>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</si>
  <si>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</si>
  <si>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</si>
  <si>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</si>
  <si>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</si>
  <si>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</si>
  <si>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</si>
  <si>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</si>
  <si>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</si>
  <si>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</si>
  <si>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</si>
  <si>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</si>
  <si>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</si>
  <si>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</si>
  <si>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</si>
  <si>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</si>
  <si>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</si>
  <si>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</si>
  <si>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</si>
  <si>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</si>
  <si>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</si>
  <si>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</si>
  <si>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</si>
  <si>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</si>
  <si>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</si>
  <si>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</si>
  <si>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</si>
  <si>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</si>
  <si>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</si>
  <si>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</si>
  <si>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</si>
  <si>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</si>
  <si>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</si>
  <si>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</si>
  <si>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</si>
  <si>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</si>
  <si>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</si>
  <si>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</si>
  <si>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</si>
  <si>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</si>
  <si>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</si>
  <si>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</si>
  <si>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</si>
  <si>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</si>
  <si>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</si>
  <si>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</si>
  <si>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</si>
  <si>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</si>
  <si>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</si>
  <si>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</si>
  <si>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</si>
  <si>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</si>
  <si>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</si>
  <si>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</si>
  <si>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</si>
  <si>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</si>
  <si>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</si>
  <si>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</si>
  <si>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</si>
  <si>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</si>
  <si>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</si>
  <si>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</si>
  <si>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</si>
  <si>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</si>
  <si>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</si>
  <si>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</si>
  <si>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</si>
  <si>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</si>
  <si>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</si>
  <si>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</si>
  <si>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</si>
  <si>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</si>
  <si>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</si>
  <si>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</si>
  <si>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</si>
  <si>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</si>
  <si>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</si>
  <si>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</si>
  <si>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</si>
  <si>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</si>
  <si>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</si>
  <si>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</si>
  <si>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</si>
  <si>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</si>
  <si>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</si>
  <si>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</si>
  <si>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</si>
  <si>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</si>
  <si>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</si>
  <si>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</si>
  <si>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</si>
  <si>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</si>
  <si>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</si>
  <si>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</si>
  <si>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</si>
  <si>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</si>
  <si>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</si>
  <si>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</si>
  <si>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</si>
  <si>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</si>
  <si>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</si>
  <si>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</si>
  <si>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</si>
  <si>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</si>
  <si>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</si>
  <si>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</si>
  <si>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</si>
  <si>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</si>
  <si>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</si>
  <si>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</si>
  <si>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</si>
  <si>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</si>
  <si>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</si>
  <si>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</si>
  <si>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</si>
  <si>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</si>
  <si>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</si>
  <si>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</si>
  <si>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</si>
  <si>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</si>
  <si>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</si>
  <si>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</si>
  <si>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</si>
  <si>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</si>
  <si>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</si>
  <si>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</si>
  <si>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</si>
  <si>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</si>
  <si>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</si>
  <si>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</si>
  <si>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</si>
  <si>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</si>
  <si>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</si>
  <si>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</si>
  <si>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</si>
  <si>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</si>
  <si>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</si>
  <si>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</si>
  <si>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</si>
  <si>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</si>
  <si>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</si>
  <si>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</si>
  <si>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</si>
  <si>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</si>
  <si>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</si>
  <si>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</si>
  <si>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</si>
  <si>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</si>
  <si>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</si>
  <si>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</si>
  <si>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</si>
  <si>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</si>
  <si>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</si>
  <si>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</si>
  <si>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</si>
  <si>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</si>
  <si>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</si>
  <si>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</si>
  <si>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</si>
  <si>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</si>
  <si>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</si>
  <si>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</si>
  <si>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</si>
  <si>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</si>
  <si>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</si>
  <si>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</si>
  <si>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</si>
  <si>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</si>
  <si>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</si>
  <si>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</si>
  <si>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</si>
  <si>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</si>
  <si>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</si>
  <si>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</si>
  <si>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</si>
  <si>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</si>
  <si>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</si>
  <si>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</si>
  <si>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</si>
  <si>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</si>
  <si>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</si>
  <si>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</si>
  <si>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</si>
  <si>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</si>
  <si>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</si>
  <si>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</si>
  <si>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</si>
  <si>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</si>
  <si>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</si>
  <si>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</si>
  <si>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</si>
  <si>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</si>
  <si>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</si>
  <si>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</si>
  <si>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</si>
  <si>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</si>
  <si>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</si>
  <si>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</si>
  <si>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</si>
  <si>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</si>
  <si>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</si>
  <si>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</si>
  <si>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</si>
  <si>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</si>
  <si>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</si>
  <si>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</si>
  <si>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</si>
  <si>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</si>
  <si>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</si>
  <si>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</si>
  <si>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</si>
  <si>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</si>
  <si>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</si>
  <si>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</si>
  <si>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</si>
  <si>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</si>
  <si>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</si>
  <si>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</si>
  <si>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</si>
  <si>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</si>
  <si>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</si>
  <si>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</si>
  <si>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</si>
  <si>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</si>
  <si>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</si>
  <si>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</si>
  <si>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</si>
  <si>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</si>
  <si>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</si>
  <si>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</si>
  <si>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</si>
  <si>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</si>
  <si>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</si>
  <si>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</si>
  <si>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</si>
  <si>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</si>
  <si>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</si>
  <si>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</si>
  <si>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</si>
  <si>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</si>
  <si>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</si>
  <si>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</si>
  <si>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</si>
  <si>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</si>
  <si>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</si>
  <si>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</si>
  <si>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</si>
  <si>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</si>
  <si>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</si>
  <si>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</si>
  <si>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</si>
  <si>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</si>
  <si>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</si>
  <si>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</si>
  <si>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</si>
  <si>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</si>
  <si>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</si>
  <si>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</si>
  <si>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</si>
  <si>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</si>
  <si>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</si>
  <si>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</si>
  <si>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</si>
  <si>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</si>
  <si>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</si>
  <si>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</si>
  <si>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</si>
  <si>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</si>
  <si>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</si>
  <si>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</si>
  <si>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</si>
  <si>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</si>
  <si>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</si>
  <si>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</si>
  <si>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</si>
  <si>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</si>
  <si>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</si>
  <si>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</si>
  <si>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</si>
  <si>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</si>
  <si>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</si>
  <si>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</si>
  <si>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</si>
  <si>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</si>
  <si>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</si>
  <si>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</si>
  <si>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</si>
  <si>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</si>
  <si>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</si>
  <si>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</si>
  <si>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</si>
  <si>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</si>
  <si>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</si>
  <si>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</si>
  <si>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</si>
  <si>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</si>
  <si>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</si>
  <si>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</si>
  <si>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</si>
  <si>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</si>
  <si>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</si>
  <si>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</si>
  <si>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</si>
  <si>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</si>
  <si>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</si>
  <si>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</si>
  <si>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</si>
  <si>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</si>
  <si>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</si>
  <si>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</si>
  <si>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</si>
  <si>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</si>
  <si>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</si>
  <si>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</si>
  <si>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</si>
  <si>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</si>
  <si>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</si>
  <si>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</si>
  <si>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</si>
  <si>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</si>
  <si>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</si>
  <si>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</si>
  <si>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</si>
  <si>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</si>
  <si>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</si>
  <si>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</si>
  <si>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</si>
  <si>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</si>
  <si>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</si>
  <si>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</si>
  <si>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</si>
  <si>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</si>
  <si>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</si>
  <si>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</si>
  <si>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</si>
  <si>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</si>
  <si>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</si>
  <si>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</si>
  <si>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</si>
  <si>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</si>
  <si>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</si>
  <si>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</si>
  <si>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</si>
  <si>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</si>
  <si>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</si>
  <si>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</si>
  <si>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</si>
  <si>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</si>
  <si>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</si>
  <si>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</si>
  <si>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</si>
  <si>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</si>
  <si>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</si>
  <si>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</si>
  <si>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</si>
  <si>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</si>
  <si>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</si>
  <si>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</si>
  <si>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</si>
  <si>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</si>
  <si>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</si>
  <si>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</si>
  <si>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</si>
  <si>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</si>
  <si>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</si>
  <si>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</si>
  <si>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</si>
  <si>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</si>
  <si>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</si>
  <si>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</si>
  <si>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</si>
  <si>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</si>
  <si>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</si>
  <si>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</si>
  <si>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</si>
  <si>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</si>
  <si>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</si>
  <si>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</si>
  <si>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</si>
  <si>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</si>
  <si>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</si>
  <si>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</si>
  <si>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</si>
  <si>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</si>
  <si>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</si>
  <si>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</si>
  <si>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</si>
  <si>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</si>
  <si>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</si>
  <si>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</si>
  <si>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</si>
  <si>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</si>
  <si>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</si>
  <si>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</si>
  <si>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</si>
  <si>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</si>
  <si>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</si>
  <si>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</si>
  <si>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</si>
  <si>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</si>
  <si>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</si>
  <si>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</si>
  <si>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</si>
  <si>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</si>
  <si>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</si>
  <si>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</si>
  <si>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</si>
  <si>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</si>
  <si>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</si>
  <si>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</si>
  <si>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</si>
  <si>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</si>
  <si>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</si>
  <si>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</si>
  <si>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</si>
  <si>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</si>
  <si>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</si>
  <si>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</si>
  <si>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</si>
  <si>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</si>
  <si>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</si>
  <si>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</si>
  <si>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</si>
  <si>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</si>
  <si>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</si>
  <si>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</si>
  <si>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</si>
  <si>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</si>
  <si>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</si>
  <si>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</si>
  <si>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</si>
  <si>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</si>
  <si>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</si>
  <si>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</si>
  <si>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</si>
  <si>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</si>
  <si>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</si>
  <si>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</si>
  <si>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</si>
  <si>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</si>
  <si>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</si>
  <si>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</si>
  <si>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</si>
  <si>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</si>
  <si>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</si>
  <si>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</si>
  <si>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</si>
  <si>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</si>
  <si>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</si>
  <si>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</si>
  <si>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</si>
  <si>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</si>
  <si>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</si>
  <si>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</si>
  <si>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</si>
  <si>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</si>
  <si>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</si>
  <si>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</si>
  <si>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</si>
  <si>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</si>
  <si>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</si>
  <si>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</si>
  <si>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</si>
  <si>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</si>
  <si>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</si>
  <si>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</si>
  <si>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</si>
  <si>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</si>
  <si>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</si>
  <si>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</si>
  <si>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</si>
  <si>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</si>
  <si>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</si>
  <si>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</si>
  <si>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</si>
  <si>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</si>
  <si>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</si>
  <si>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</si>
  <si>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</si>
  <si>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</si>
  <si>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</si>
  <si>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</si>
  <si>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</si>
  <si>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</si>
  <si>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</si>
  <si>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</si>
  <si>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</si>
  <si>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</si>
  <si>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</si>
  <si>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</si>
  <si>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</si>
  <si>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</si>
  <si>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</si>
  <si>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</si>
  <si>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</si>
  <si>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</si>
  <si>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</si>
  <si>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</si>
  <si>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</si>
  <si>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</si>
  <si>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</si>
  <si>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</si>
  <si>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</si>
  <si>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</si>
  <si>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</si>
  <si>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</si>
  <si>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</si>
  <si>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</si>
  <si>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</si>
  <si>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</si>
  <si>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</si>
  <si>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</si>
  <si>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</si>
  <si>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</si>
  <si>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</si>
  <si>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</si>
  <si>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</si>
  <si>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</si>
  <si>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</si>
  <si>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</si>
  <si>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</si>
  <si>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</si>
  <si>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</si>
  <si>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</si>
  <si>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</si>
  <si>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</si>
  <si>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</si>
  <si>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</si>
  <si>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</si>
  <si>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</si>
  <si>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</si>
  <si>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</si>
  <si>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</si>
  <si>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</si>
  <si>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</si>
  <si>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</si>
  <si>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</si>
  <si>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</si>
  <si>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</si>
  <si>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</si>
  <si>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</si>
  <si>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</si>
  <si>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</si>
  <si>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</si>
  <si>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</si>
  <si>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</si>
  <si>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</si>
  <si>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</si>
  <si>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</si>
  <si>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</si>
  <si>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</si>
  <si>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</si>
  <si>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</si>
  <si>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</si>
  <si>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</si>
  <si>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</si>
  <si>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</si>
  <si>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</si>
  <si>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</si>
  <si>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</si>
  <si>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</si>
  <si>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</si>
  <si>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</si>
  <si>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</si>
  <si>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</si>
  <si>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</si>
  <si>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</si>
  <si>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</si>
  <si>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</si>
  <si>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</si>
  <si>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</si>
  <si>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</si>
  <si>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</si>
  <si>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</si>
  <si>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</si>
  <si>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</si>
  <si>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</si>
  <si>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</si>
  <si>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</si>
  <si>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</si>
  <si>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</si>
  <si>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</si>
  <si>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</si>
  <si>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</si>
  <si>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</si>
  <si>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</si>
  <si>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</si>
  <si>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</si>
  <si>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</si>
  <si>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</si>
  <si>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</si>
  <si>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</si>
  <si>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</si>
  <si>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</si>
  <si>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</si>
  <si>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</si>
  <si>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</si>
  <si>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</si>
  <si>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</si>
  <si>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</si>
  <si>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</si>
  <si>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</si>
  <si>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</si>
  <si>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</si>
  <si>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</si>
  <si>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</si>
  <si>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</si>
  <si>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</si>
  <si>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</si>
  <si>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</si>
  <si>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</si>
  <si>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</si>
  <si>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</si>
  <si>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</si>
  <si>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</si>
  <si>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</si>
  <si>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</si>
  <si>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</si>
  <si>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</si>
  <si>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</si>
  <si>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</si>
  <si>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</si>
  <si>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</si>
  <si>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</si>
  <si>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</si>
  <si>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</si>
  <si>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</si>
  <si>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</si>
  <si>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</si>
  <si>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</si>
  <si>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</si>
  <si>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</si>
  <si>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</si>
  <si>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</si>
  <si>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</si>
  <si>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</si>
  <si>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</si>
  <si>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</si>
  <si>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</si>
  <si>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</si>
  <si>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</si>
  <si>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</si>
  <si>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</si>
  <si>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</si>
  <si>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</si>
  <si>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</si>
  <si>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</si>
  <si>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</si>
  <si>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</si>
  <si>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</si>
  <si>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</si>
  <si>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</si>
  <si>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</si>
  <si>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</si>
  <si>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</si>
  <si>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</si>
  <si>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</si>
  <si>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</si>
  <si>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</si>
  <si>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</si>
  <si>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</si>
  <si>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</si>
  <si>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</si>
  <si>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</si>
  <si>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</si>
  <si>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</si>
  <si>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</si>
  <si>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</si>
  <si>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</si>
  <si>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</si>
  <si>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</si>
  <si>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</si>
  <si>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</si>
  <si>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</si>
  <si>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</si>
  <si>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</si>
  <si>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</si>
  <si>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</si>
  <si>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</si>
  <si>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</si>
  <si>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</si>
  <si>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</si>
  <si>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</si>
  <si>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</si>
  <si>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</si>
  <si>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</si>
  <si>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</si>
  <si>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</si>
  <si>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</si>
  <si>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</si>
  <si>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</si>
  <si>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</si>
  <si>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</si>
  <si>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</si>
  <si>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</si>
  <si>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</si>
  <si>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</si>
  <si>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</si>
  <si>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</si>
  <si>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</si>
  <si>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</si>
  <si>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</si>
  <si>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</si>
  <si>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</si>
  <si>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</si>
  <si>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</si>
  <si>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</si>
  <si>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</si>
  <si>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</si>
  <si>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</si>
  <si>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</si>
  <si>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</si>
  <si>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</si>
  <si>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</si>
  <si>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</si>
  <si>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</si>
  <si>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</si>
  <si>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</si>
  <si>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</si>
  <si>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</si>
  <si>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</si>
  <si>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</si>
  <si>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</si>
  <si>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</si>
  <si>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</si>
  <si>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</si>
  <si>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</si>
  <si>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</si>
  <si>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</si>
  <si>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</si>
  <si>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</si>
  <si>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</si>
  <si>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</si>
  <si>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</si>
  <si>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</si>
  <si>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</si>
  <si>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</si>
  <si>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</si>
  <si>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</si>
  <si>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</si>
  <si>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</si>
  <si>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</si>
  <si>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</si>
  <si>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</si>
  <si>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</si>
  <si>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</si>
  <si>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</si>
  <si>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</si>
  <si>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</si>
  <si>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</si>
  <si>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</si>
  <si>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</si>
  <si>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</si>
  <si>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</si>
  <si>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</si>
  <si>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</si>
  <si>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</si>
  <si>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</si>
  <si>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</si>
  <si>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</si>
  <si>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</si>
  <si>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</si>
  <si>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</si>
  <si>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</si>
  <si>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</si>
  <si>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</si>
  <si>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</si>
  <si>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</si>
  <si>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</si>
  <si>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</si>
  <si>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</si>
  <si>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</si>
  <si>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</si>
  <si>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</si>
  <si>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</si>
  <si>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</si>
  <si>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</si>
  <si>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</si>
  <si>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</si>
  <si>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</si>
  <si>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</si>
  <si>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</si>
  <si>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</si>
  <si>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</si>
  <si>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</si>
  <si>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</si>
  <si>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</si>
  <si>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</si>
  <si>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</si>
  <si>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</si>
  <si>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</si>
  <si>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</si>
  <si>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</si>
  <si>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</si>
  <si>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</si>
  <si>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</si>
  <si>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</si>
  <si>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</si>
  <si>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</si>
  <si>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</si>
  <si>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</si>
  <si>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</si>
  <si>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</si>
  <si>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</si>
  <si>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</si>
  <si>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</si>
  <si>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</si>
  <si>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</si>
  <si>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</si>
  <si>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</si>
  <si>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</si>
  <si>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</si>
  <si>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</si>
  <si>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</si>
  <si>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</si>
  <si>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</si>
  <si>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</si>
  <si>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</si>
  <si>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</si>
  <si>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</si>
  <si>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</si>
  <si>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</si>
  <si>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</si>
  <si>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</si>
  <si>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</si>
  <si>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</si>
  <si>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</si>
  <si>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</si>
  <si>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</si>
  <si>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</si>
  <si>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</si>
  <si>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</si>
  <si>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</si>
  <si>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</si>
  <si>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</si>
  <si>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</si>
  <si>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</si>
  <si>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</si>
  <si>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</si>
  <si>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</si>
  <si>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</si>
  <si>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</si>
  <si>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</si>
  <si>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</si>
  <si>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</si>
  <si>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</si>
  <si>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</si>
  <si>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</si>
  <si>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</si>
  <si>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</si>
  <si>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</si>
  <si>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</si>
  <si>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</si>
  <si>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</si>
  <si>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</si>
  <si>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</si>
  <si>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</si>
  <si>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</si>
  <si>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</si>
  <si>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</si>
  <si>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</si>
  <si>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</si>
  <si>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</si>
  <si>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</si>
  <si>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</si>
  <si>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</si>
  <si>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</si>
  <si>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</si>
  <si>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</si>
  <si>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</si>
  <si>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</si>
  <si>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</si>
  <si>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</si>
  <si>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</si>
  <si>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</si>
  <si>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</si>
  <si>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</si>
  <si>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</si>
  <si>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</si>
  <si>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</si>
  <si>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</si>
  <si>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</si>
  <si>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</si>
  <si>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</si>
  <si>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</si>
  <si>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</si>
  <si>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</si>
  <si>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</si>
  <si>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</si>
  <si>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</si>
  <si>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</si>
  <si>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</si>
  <si>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</si>
  <si>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</si>
  <si>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</si>
  <si>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</si>
  <si>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</si>
  <si>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</si>
  <si>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</si>
  <si>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</si>
  <si>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</si>
  <si>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</si>
  <si>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</si>
  <si>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</si>
  <si>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</si>
  <si>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</si>
  <si>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</si>
  <si>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</si>
  <si>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</si>
  <si>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</si>
  <si>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</si>
  <si>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</si>
  <si>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</si>
  <si>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</si>
  <si>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</si>
  <si>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</si>
  <si>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</si>
  <si>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</si>
  <si>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</si>
  <si>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</si>
  <si>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</si>
  <si>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</si>
  <si>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</si>
  <si>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</si>
  <si>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</si>
  <si>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</si>
  <si>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</si>
  <si>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</si>
  <si>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</si>
  <si>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</si>
  <si>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</si>
  <si>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</si>
  <si>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</si>
  <si>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</si>
  <si>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</si>
  <si>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</si>
  <si>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</si>
  <si>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</si>
  <si>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</si>
  <si>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</si>
  <si>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</si>
  <si>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</si>
  <si>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</si>
  <si>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</si>
  <si>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</si>
  <si>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</si>
  <si>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</si>
  <si>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</si>
  <si>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</si>
  <si>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</si>
  <si>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</si>
  <si>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</si>
  <si>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</si>
  <si>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</si>
  <si>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</si>
  <si>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</si>
  <si>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</si>
  <si>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</si>
  <si>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</si>
  <si>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</si>
  <si>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</si>
  <si>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</si>
  <si>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</si>
  <si>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</si>
  <si>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</si>
  <si>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</si>
  <si>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</si>
  <si>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</si>
  <si>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</si>
  <si>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</si>
  <si>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</si>
  <si>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</si>
  <si>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</si>
  <si>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</si>
  <si>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</si>
  <si>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</si>
  <si>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</si>
  <si>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</si>
  <si>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</si>
  <si>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</si>
  <si>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</si>
  <si>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</si>
  <si>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</si>
  <si>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</si>
  <si>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</si>
  <si>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</si>
  <si>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</si>
  <si>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</si>
  <si>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</si>
  <si>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</si>
  <si>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</si>
  <si>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</si>
  <si>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</si>
  <si>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</si>
  <si>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</si>
  <si>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</si>
  <si>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</si>
  <si>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</si>
  <si>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</si>
  <si>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</si>
  <si>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</si>
  <si>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</si>
  <si>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</si>
  <si>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</si>
  <si>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</si>
  <si>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</si>
  <si>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</si>
  <si>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</si>
  <si>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</si>
  <si>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</si>
  <si>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</si>
  <si>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</si>
  <si>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</si>
  <si>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</si>
  <si>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</si>
  <si>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</si>
  <si>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</si>
  <si>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</si>
  <si>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</si>
  <si>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</si>
  <si>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</si>
  <si>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</si>
  <si>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</si>
  <si>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</si>
  <si>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</si>
  <si>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</si>
  <si>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</si>
  <si>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</si>
  <si>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</si>
  <si>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</si>
  <si>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</si>
  <si>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</si>
  <si>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</si>
  <si>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</si>
  <si>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</si>
  <si>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</si>
  <si>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</si>
  <si>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</si>
  <si>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</si>
  <si>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</si>
  <si>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</si>
  <si>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</si>
  <si>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</si>
  <si>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</si>
  <si>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</si>
  <si>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</si>
  <si>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</si>
  <si>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</si>
  <si>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</si>
  <si>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</si>
  <si>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</si>
  <si>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</si>
  <si>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</si>
  <si>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</si>
  <si>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</si>
  <si>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</si>
  <si>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</si>
  <si>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</si>
  <si>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</si>
  <si>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</si>
  <si>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</si>
  <si>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</si>
  <si>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</si>
  <si>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</si>
  <si>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</si>
  <si>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</si>
  <si>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</si>
  <si>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</si>
  <si>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</si>
  <si>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</si>
  <si>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</si>
  <si>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</si>
  <si>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</si>
  <si>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</si>
  <si>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</si>
  <si>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</si>
  <si>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</si>
  <si>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</si>
  <si>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</si>
  <si>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</si>
  <si>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</si>
  <si>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</si>
  <si>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</si>
  <si>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</si>
  <si>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</si>
  <si>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</si>
  <si>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</si>
  <si>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</si>
  <si>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</si>
  <si>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</si>
  <si>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</si>
  <si>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</si>
  <si>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</si>
  <si>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</si>
  <si>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</si>
  <si>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</si>
  <si>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</si>
  <si>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</si>
  <si>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</si>
  <si>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</si>
  <si>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</si>
  <si>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</si>
  <si>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</si>
  <si>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</si>
  <si>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</si>
  <si>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</si>
  <si>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</si>
  <si>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</si>
  <si>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</si>
  <si>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</si>
  <si>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</si>
  <si>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</si>
  <si>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</si>
  <si>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</si>
  <si>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</si>
  <si>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</si>
  <si>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</si>
  <si>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</si>
  <si>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</si>
  <si>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</si>
  <si>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</si>
  <si>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</si>
  <si>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</si>
  <si>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</si>
  <si>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</si>
  <si>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</si>
  <si>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</si>
  <si>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</si>
  <si>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</si>
  <si>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</si>
  <si>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</si>
  <si>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</si>
  <si>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</si>
  <si>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</si>
  <si>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</si>
  <si>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</si>
  <si>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</si>
  <si>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</si>
  <si>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</si>
  <si>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</si>
  <si>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</si>
  <si>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</si>
  <si>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</si>
  <si>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</si>
  <si>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</si>
  <si>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</si>
  <si>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</si>
  <si>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</si>
  <si>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</si>
  <si>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</si>
  <si>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</si>
  <si>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</si>
  <si>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</si>
  <si>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</si>
  <si>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</si>
  <si>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</si>
  <si>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</si>
  <si>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</si>
  <si>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</si>
  <si>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</si>
  <si>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</si>
  <si>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</si>
  <si>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</si>
  <si>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</si>
  <si>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</si>
  <si>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</si>
  <si>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</si>
  <si>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</si>
  <si>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</si>
  <si>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</si>
  <si>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</si>
  <si>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</si>
  <si>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</si>
  <si>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</si>
  <si>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</si>
  <si>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</si>
  <si>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</si>
  <si>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</si>
  <si>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</si>
  <si>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</si>
  <si>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</si>
  <si>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</si>
  <si>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</si>
  <si>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</si>
  <si>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</si>
  <si>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</si>
  <si>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</si>
  <si>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</si>
  <si>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</si>
  <si>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</si>
  <si>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</si>
  <si>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</si>
  <si>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</si>
  <si>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</si>
  <si>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</si>
  <si>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</si>
  <si>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</si>
  <si>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</si>
  <si>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</si>
  <si>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</si>
  <si>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</si>
  <si>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</si>
  <si>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</si>
  <si>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</si>
  <si>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</si>
  <si>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</si>
  <si>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</si>
  <si>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</si>
  <si>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</si>
  <si>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</si>
  <si>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</si>
  <si>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</si>
  <si>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</si>
  <si>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</si>
  <si>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</si>
  <si>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</si>
  <si>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</si>
  <si>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</si>
  <si>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</si>
  <si>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</si>
  <si>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</si>
  <si>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</si>
  <si>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</si>
  <si>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</si>
  <si>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</si>
  <si>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</si>
  <si>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</si>
  <si>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</si>
  <si>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</si>
  <si>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</si>
  <si>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</si>
  <si>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</si>
  <si>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</si>
  <si>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</si>
  <si>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</si>
  <si>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</si>
  <si>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</si>
  <si>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</si>
  <si>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</si>
  <si>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</si>
  <si>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</si>
  <si>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</si>
  <si>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</si>
  <si>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</si>
  <si>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</si>
  <si>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</si>
  <si>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</si>
  <si>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</si>
  <si>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</si>
  <si>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</si>
  <si>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</si>
  <si>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</si>
  <si>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</si>
  <si>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</si>
  <si>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</si>
  <si>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</si>
  <si>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</si>
  <si>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</si>
  <si>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</si>
  <si>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</si>
  <si>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</si>
  <si>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</si>
  <si>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</si>
  <si>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</si>
  <si>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</si>
  <si>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</si>
  <si>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</si>
  <si>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</si>
  <si>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</si>
  <si>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</si>
  <si>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</si>
  <si>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</si>
  <si>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</si>
  <si>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</si>
  <si>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</si>
  <si>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</si>
  <si>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</si>
  <si>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</si>
  <si>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</si>
  <si>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</si>
  <si>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</si>
  <si>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</si>
  <si>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</si>
  <si>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</si>
  <si>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</si>
  <si>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</si>
  <si>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</si>
  <si>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</si>
  <si>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</si>
  <si>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</si>
  <si>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</si>
  <si>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</si>
  <si>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</si>
  <si>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</si>
  <si>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</si>
  <si>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</si>
  <si>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</si>
  <si>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</si>
  <si>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</si>
  <si>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</si>
  <si>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</si>
  <si>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</si>
  <si>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</si>
  <si>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</si>
  <si>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</si>
  <si>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</si>
  <si>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</si>
  <si>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</si>
  <si>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</si>
  <si>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</si>
  <si>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</si>
  <si>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</si>
  <si>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</si>
  <si>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</si>
  <si>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</si>
  <si>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</si>
  <si>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</si>
  <si>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</si>
  <si>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</si>
  <si>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</si>
  <si>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</si>
  <si>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</si>
  <si>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</si>
  <si>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</si>
  <si>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</si>
  <si>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</si>
  <si>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</si>
  <si>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</si>
  <si>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</si>
  <si>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</si>
  <si>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</si>
  <si>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</si>
  <si>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</si>
  <si>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</si>
  <si>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</si>
  <si>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</si>
  <si>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</si>
  <si>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</si>
  <si>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</si>
  <si>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</si>
  <si>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</si>
  <si>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</si>
  <si>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</si>
  <si>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</si>
  <si>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</si>
  <si>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</si>
  <si>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</si>
  <si>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</si>
  <si>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</si>
  <si>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</si>
  <si>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</si>
  <si>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</si>
  <si>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</si>
  <si>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</si>
  <si>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</si>
  <si>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</si>
  <si>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</si>
  <si>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</si>
  <si>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</si>
  <si>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</si>
  <si>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</si>
  <si>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</si>
  <si>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</si>
  <si>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</si>
  <si>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</si>
  <si>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</si>
  <si>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</si>
  <si>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</si>
  <si>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</si>
  <si>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</si>
  <si>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</si>
  <si>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</si>
  <si>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</si>
  <si>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</si>
  <si>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</si>
  <si>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</si>
  <si>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</si>
  <si>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</si>
  <si>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</si>
  <si>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</si>
  <si>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</si>
  <si>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</si>
  <si>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</si>
  <si>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</si>
  <si>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</si>
  <si>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</si>
  <si>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</si>
  <si>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</si>
  <si>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</si>
  <si>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</si>
  <si>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</si>
  <si>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</si>
  <si>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</si>
  <si>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</si>
  <si>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</si>
  <si>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</si>
  <si>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</si>
  <si>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</si>
  <si>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</si>
  <si>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</si>
  <si>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</si>
  <si>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</si>
  <si>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</si>
  <si>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</si>
  <si>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</si>
  <si>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</si>
  <si>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</si>
  <si>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</si>
  <si>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</si>
  <si>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</si>
  <si>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</si>
  <si>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</si>
  <si>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</si>
  <si>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</si>
  <si>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</si>
  <si>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</si>
  <si>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</si>
  <si>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</si>
  <si>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</si>
  <si>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</si>
  <si>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</si>
  <si>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</si>
  <si>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</si>
  <si>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</si>
  <si>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</si>
  <si>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</si>
  <si>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</si>
  <si>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</si>
  <si>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</si>
  <si>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</si>
  <si>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</si>
  <si>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</si>
  <si>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</si>
  <si>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</si>
  <si>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</si>
  <si>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</si>
  <si>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</si>
  <si>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</si>
  <si>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</si>
  <si>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</si>
  <si>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</si>
  <si>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</si>
  <si>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</si>
  <si>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</si>
  <si>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</si>
  <si>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</si>
  <si>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</si>
  <si>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</si>
  <si>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</si>
  <si>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</si>
  <si>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</si>
  <si>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</si>
  <si>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</si>
  <si>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</si>
  <si>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</si>
  <si>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</si>
  <si>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</si>
  <si>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</si>
  <si>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</si>
  <si>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</si>
  <si>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</si>
  <si>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</si>
  <si>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</si>
  <si>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</si>
  <si>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</si>
  <si>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</si>
  <si>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</si>
  <si>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</si>
  <si>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</si>
  <si>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</si>
  <si>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</si>
  <si>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</si>
  <si>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</si>
  <si>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</si>
  <si>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</si>
  <si>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</si>
  <si>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</si>
  <si>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</si>
  <si>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</si>
  <si>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</si>
  <si>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</si>
  <si>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</si>
  <si>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</si>
  <si>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</si>
  <si>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</si>
  <si>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</si>
  <si>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</si>
  <si>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</si>
  <si>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</si>
  <si>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</si>
  <si>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</si>
  <si>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</si>
  <si>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</si>
  <si>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</si>
  <si>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</si>
  <si>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</si>
  <si>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</si>
  <si>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</si>
  <si>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</si>
  <si>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</si>
  <si>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</si>
  <si>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</si>
  <si>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</si>
  <si>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</si>
  <si>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</si>
  <si>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</si>
  <si>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</si>
  <si>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</si>
  <si>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</si>
  <si>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</si>
  <si>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</si>
  <si>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</si>
  <si>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</si>
  <si>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</si>
  <si>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</si>
  <si>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</si>
  <si>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</si>
  <si>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</si>
  <si>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</si>
  <si>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</si>
  <si>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</si>
  <si>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</si>
  <si>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</si>
  <si>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</si>
  <si>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</si>
  <si>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</si>
  <si>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</si>
  <si>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</si>
  <si>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</si>
  <si>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</si>
  <si>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</si>
  <si>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</si>
  <si>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</si>
  <si>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</si>
  <si>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</si>
  <si>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</si>
  <si>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</si>
  <si>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</si>
  <si>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</si>
  <si>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</si>
  <si>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</si>
  <si>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</si>
  <si>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</si>
  <si>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</si>
  <si>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</si>
  <si>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</si>
  <si>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</si>
  <si>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</si>
  <si>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</si>
  <si>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</si>
  <si>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</si>
  <si>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</si>
  <si>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</si>
  <si>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</si>
  <si>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</si>
  <si>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</si>
  <si>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</si>
  <si>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</si>
  <si>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</si>
  <si>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</si>
  <si>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</si>
  <si>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</si>
  <si>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</si>
  <si>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</si>
  <si>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</si>
  <si>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</si>
  <si>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</si>
  <si>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</si>
  <si>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</si>
  <si>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</si>
  <si>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</si>
  <si>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</si>
  <si>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</si>
  <si>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</si>
  <si>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</si>
  <si>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</si>
  <si>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</si>
  <si>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</si>
  <si>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</si>
  <si>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</si>
  <si>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</si>
  <si>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</si>
  <si>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</si>
  <si>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</si>
  <si>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</si>
  <si>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</si>
  <si>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</si>
  <si>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</si>
  <si>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</si>
  <si>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</si>
  <si>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</si>
  <si>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</si>
  <si>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</si>
  <si>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</si>
  <si>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</si>
  <si>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</si>
  <si>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</si>
  <si>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</si>
  <si>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</si>
  <si>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</si>
  <si>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</si>
  <si>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</si>
  <si>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</si>
  <si>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</si>
  <si>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</si>
  <si>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</si>
  <si>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</si>
  <si>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</si>
  <si>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</si>
  <si>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</si>
  <si>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</si>
  <si>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</si>
  <si>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</si>
  <si>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</si>
  <si>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</si>
  <si>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</si>
  <si>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</si>
  <si>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</si>
  <si>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</si>
  <si>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</si>
  <si>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</si>
  <si>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</si>
  <si>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</si>
  <si>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</si>
  <si>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</si>
  <si>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</si>
  <si>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</si>
  <si>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</si>
  <si>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</si>
  <si>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</si>
  <si>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</si>
  <si>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</si>
  <si>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</si>
  <si>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</si>
  <si>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</si>
  <si>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</si>
  <si>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</si>
  <si>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</si>
  <si>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</si>
  <si>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</si>
  <si>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</si>
  <si>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</si>
  <si>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</si>
  <si>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</si>
  <si>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</si>
  <si>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</si>
  <si>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</si>
  <si>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</si>
  <si>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</si>
  <si>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</si>
  <si>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</si>
  <si>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</si>
  <si>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</si>
  <si>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</si>
  <si>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</si>
  <si>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</si>
  <si>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</si>
  <si>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</si>
  <si>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</si>
  <si>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</si>
  <si>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</si>
  <si>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</si>
  <si>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</si>
  <si>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</si>
  <si>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</si>
  <si>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</si>
  <si>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</si>
  <si>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</si>
  <si>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</si>
  <si>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</si>
  <si>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</si>
  <si>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</si>
  <si>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</si>
  <si>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</si>
  <si>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</si>
  <si>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</si>
  <si>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</si>
  <si>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</si>
  <si>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</si>
  <si>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</si>
  <si>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</si>
  <si>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</si>
  <si>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</si>
  <si>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</si>
  <si>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</si>
  <si>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</si>
  <si>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</si>
  <si>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</si>
  <si>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</si>
  <si>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</si>
  <si>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</si>
  <si>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</si>
  <si>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</si>
  <si>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</si>
  <si>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</si>
  <si>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</si>
  <si>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</si>
  <si>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</si>
  <si>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</si>
  <si>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</si>
  <si>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</si>
  <si>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</si>
  <si>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</si>
  <si>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</si>
  <si>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</si>
  <si>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</si>
  <si>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</si>
  <si>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</si>
  <si>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</si>
  <si>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</si>
  <si>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</si>
  <si>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</si>
  <si>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</si>
  <si>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</si>
  <si>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</si>
  <si>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</si>
  <si>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</si>
  <si>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</si>
  <si>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</si>
  <si>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</si>
  <si>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</si>
  <si>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</si>
  <si>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</si>
  <si>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</si>
  <si>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</si>
  <si>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</si>
  <si>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</si>
  <si>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</si>
  <si>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</si>
  <si>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</si>
  <si>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</si>
  <si>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</si>
  <si>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</si>
  <si>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</si>
  <si>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</si>
  <si>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</si>
  <si>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</si>
  <si>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</si>
  <si>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</si>
  <si>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</si>
  <si>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</si>
  <si>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</si>
  <si>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</si>
  <si>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</si>
  <si>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</si>
  <si>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</si>
  <si>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</si>
  <si>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</si>
  <si>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</si>
  <si>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</si>
  <si>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</si>
  <si>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</si>
  <si>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</si>
  <si>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</si>
  <si>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</si>
  <si>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</si>
  <si>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</si>
  <si>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</si>
  <si>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</si>
  <si>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</si>
  <si>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</si>
  <si>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</si>
  <si>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</si>
  <si>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</si>
  <si>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</si>
  <si>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</si>
  <si>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</si>
  <si>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</si>
  <si>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</si>
  <si>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</si>
  <si>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</si>
  <si>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</si>
  <si>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</si>
  <si>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</si>
  <si>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</si>
  <si>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</si>
  <si>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</si>
  <si>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</si>
  <si>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</si>
  <si>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</si>
  <si>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</si>
  <si>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</si>
  <si>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</si>
  <si>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</si>
  <si>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</si>
  <si>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</si>
  <si>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</si>
  <si>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</si>
  <si>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</si>
  <si>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</si>
  <si>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</si>
  <si>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</si>
  <si>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</si>
  <si>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</si>
  <si>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</si>
  <si>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</si>
  <si>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</si>
  <si>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</si>
  <si>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</si>
  <si>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</si>
  <si>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</si>
  <si>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</si>
  <si>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</si>
  <si>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</si>
  <si>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</si>
  <si>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</si>
  <si>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</si>
  <si>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</si>
  <si>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</si>
  <si>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</si>
  <si>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</si>
  <si>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</si>
  <si>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</si>
  <si>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</si>
  <si>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</si>
  <si>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</si>
  <si>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</si>
  <si>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</si>
  <si>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</si>
  <si>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</si>
  <si>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</si>
  <si>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</si>
  <si>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</si>
  <si>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</si>
  <si>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</si>
  <si>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</si>
  <si>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</si>
  <si>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</si>
  <si>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</si>
  <si>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</si>
  <si>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</si>
  <si>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</si>
  <si>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</si>
  <si>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</si>
  <si>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</si>
  <si>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</si>
  <si>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</si>
  <si>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</si>
  <si>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</si>
  <si>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</si>
  <si>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</si>
  <si>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</si>
  <si>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</si>
  <si>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</si>
  <si>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</si>
  <si>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</si>
  <si>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</si>
  <si>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</si>
  <si>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</si>
  <si>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</si>
  <si>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</si>
  <si>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</si>
  <si>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</si>
  <si>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</si>
  <si>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</si>
  <si>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</si>
  <si>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</si>
  <si>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</si>
  <si>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</si>
  <si>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</si>
  <si>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</si>
  <si>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</si>
  <si>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</si>
  <si>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</si>
  <si>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</si>
  <si>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</si>
  <si>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</si>
  <si>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</si>
  <si>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</si>
  <si>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</si>
  <si>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</si>
  <si>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</si>
  <si>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</si>
  <si>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</si>
  <si>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</si>
  <si>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</si>
  <si>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</si>
  <si>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</si>
  <si>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</si>
  <si>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</si>
  <si>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</si>
  <si>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</si>
  <si>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</si>
  <si>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</si>
  <si>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</si>
  <si>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</si>
  <si>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</si>
  <si>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</si>
  <si>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</si>
  <si>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</si>
  <si>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</si>
  <si>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</si>
  <si>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</si>
  <si>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</si>
  <si>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</si>
  <si>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</si>
  <si>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</si>
  <si>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</si>
  <si>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</si>
  <si>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</si>
  <si>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</si>
  <si>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</si>
  <si>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</si>
  <si>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</si>
  <si>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</si>
  <si>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</si>
  <si>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</si>
  <si>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</si>
  <si>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</si>
  <si>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</si>
  <si>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</si>
  <si>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</si>
  <si>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</si>
  <si>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</si>
  <si>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</si>
  <si>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</si>
  <si>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</si>
  <si>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</si>
  <si>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</si>
  <si>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</si>
  <si>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</si>
  <si>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</si>
  <si>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</si>
  <si>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</si>
  <si>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</si>
  <si>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</si>
  <si>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</si>
  <si>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</si>
  <si>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</si>
  <si>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</si>
  <si>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</si>
  <si>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</si>
  <si>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</si>
  <si>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</si>
  <si>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</si>
  <si>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</si>
  <si>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</si>
  <si>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</si>
  <si>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</si>
  <si>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</si>
  <si>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</si>
  <si>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</si>
  <si>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</si>
  <si>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</si>
  <si>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</si>
  <si>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</si>
  <si>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</si>
  <si>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</si>
  <si>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</si>
  <si>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</si>
  <si>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</si>
  <si>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</si>
  <si>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</si>
  <si>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</si>
  <si>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</si>
  <si>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</si>
  <si>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</si>
  <si>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</si>
  <si>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</si>
  <si>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</si>
  <si>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</si>
  <si>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</si>
  <si>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</si>
  <si>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</si>
  <si>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</si>
  <si>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</si>
  <si>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</si>
  <si>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</si>
  <si>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</si>
  <si>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</si>
  <si>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</si>
  <si>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</si>
  <si>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</si>
  <si>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</si>
  <si>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</si>
  <si>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</si>
  <si>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</si>
  <si>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</si>
  <si>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</si>
  <si>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</si>
  <si>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</si>
  <si>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</si>
  <si>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</si>
  <si>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</si>
  <si>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</si>
  <si>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</si>
  <si>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</si>
  <si>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</si>
  <si>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</si>
  <si>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</si>
  <si>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</si>
  <si>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</si>
  <si>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</si>
  <si>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</si>
  <si>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</si>
  <si>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</si>
  <si>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</si>
  <si>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</si>
  <si>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</si>
  <si>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</si>
  <si>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</si>
  <si>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</si>
  <si>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</si>
  <si>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</si>
  <si>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</si>
  <si>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</si>
  <si>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</si>
  <si>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</si>
  <si>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</si>
  <si>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</si>
  <si>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</si>
  <si>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</si>
  <si>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</si>
  <si>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</si>
  <si>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</si>
  <si>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</si>
  <si>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</si>
  <si>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</si>
  <si>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</si>
  <si>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</si>
  <si>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</si>
  <si>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</si>
  <si>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</si>
  <si>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</si>
  <si>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</si>
  <si>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</si>
  <si>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</si>
  <si>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</si>
  <si>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</si>
  <si>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</si>
  <si>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</si>
  <si>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</si>
  <si>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</si>
  <si>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</si>
  <si>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</si>
  <si>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</si>
  <si>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</si>
  <si>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</si>
  <si>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</si>
  <si>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</si>
  <si>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</si>
  <si>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</si>
  <si>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</si>
  <si>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</si>
  <si>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</si>
  <si>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</si>
  <si>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</si>
  <si>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</si>
  <si>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</si>
  <si>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</si>
  <si>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</si>
  <si>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</si>
  <si>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</si>
  <si>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</si>
  <si>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</si>
  <si>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</si>
  <si>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</si>
  <si>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</si>
  <si>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</si>
  <si>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</si>
  <si>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</si>
  <si>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</si>
  <si>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</si>
  <si>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</si>
  <si>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</si>
  <si>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</si>
  <si>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</si>
  <si>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</si>
  <si>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</si>
  <si>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</si>
  <si>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</si>
  <si>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</si>
  <si>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</si>
  <si>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</si>
  <si>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</si>
  <si>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</si>
  <si>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</si>
  <si>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</si>
  <si>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</si>
  <si>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</si>
  <si>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</si>
  <si>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</si>
  <si>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</si>
  <si>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</si>
  <si>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</si>
  <si>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</si>
  <si>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</si>
  <si>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</si>
  <si>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</si>
  <si>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</si>
  <si>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</si>
  <si>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</si>
  <si>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</si>
  <si>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</si>
  <si>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</si>
  <si>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</si>
  <si>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</si>
  <si>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</si>
  <si>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</si>
  <si>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</si>
  <si>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</si>
  <si>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</si>
  <si>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</si>
  <si>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</si>
  <si>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</si>
  <si>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</si>
  <si>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</si>
  <si>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</si>
  <si>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</si>
  <si>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</si>
  <si>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</si>
  <si>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</si>
  <si>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</si>
  <si>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</si>
  <si>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</si>
  <si>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</si>
  <si>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</si>
  <si>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</si>
  <si>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</si>
  <si>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</si>
  <si>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</si>
  <si>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</si>
  <si>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</si>
  <si>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</si>
  <si>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</si>
  <si>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</si>
  <si>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</si>
  <si>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</si>
  <si>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</si>
  <si>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</si>
  <si>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</si>
  <si>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</si>
  <si>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</si>
  <si>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</si>
  <si>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</si>
  <si>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</si>
  <si>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</si>
  <si>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</si>
  <si>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</si>
  <si>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</si>
  <si>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</si>
  <si>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</si>
  <si>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</si>
  <si>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</si>
  <si>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</si>
  <si>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</si>
  <si>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</si>
  <si>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</si>
  <si>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</si>
  <si>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</si>
  <si>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</si>
  <si>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</si>
  <si>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</si>
  <si>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</si>
  <si>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</si>
  <si>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</si>
  <si>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</si>
  <si>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</si>
  <si>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</si>
  <si>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</si>
  <si>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</si>
  <si>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</si>
  <si>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</si>
  <si>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</si>
  <si>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</si>
  <si>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</si>
  <si>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</si>
  <si>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</si>
  <si>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</si>
  <si>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</si>
  <si>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</si>
  <si>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</si>
  <si>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</si>
  <si>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</si>
  <si>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</si>
  <si>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</si>
  <si>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</si>
  <si>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</si>
  <si>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</si>
  <si>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</si>
  <si>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</si>
  <si>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</si>
  <si>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</si>
  <si>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</si>
  <si>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</si>
  <si>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</si>
  <si>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</si>
  <si>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</si>
  <si>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</si>
  <si>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</si>
  <si>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</si>
  <si>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</si>
  <si>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</si>
  <si>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</si>
  <si>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</si>
  <si>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</si>
  <si>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</si>
  <si>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</si>
  <si>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</si>
  <si>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</si>
  <si>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</si>
  <si>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</si>
  <si>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</si>
  <si>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</si>
  <si>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</si>
  <si>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</si>
  <si>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</si>
  <si>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</si>
  <si>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</si>
  <si>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</si>
  <si>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</si>
  <si>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</si>
  <si>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</si>
  <si>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</si>
  <si>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</si>
  <si>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</si>
  <si>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</si>
  <si>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</si>
  <si>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</si>
  <si>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</si>
  <si>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</si>
  <si>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</si>
  <si>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</si>
  <si>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</si>
  <si>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</si>
  <si>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</si>
  <si>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</si>
  <si>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</si>
  <si>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</si>
  <si>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</si>
  <si>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</si>
  <si>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</si>
  <si>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</si>
  <si>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</si>
  <si>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</si>
  <si>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</si>
  <si>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</si>
  <si>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</si>
  <si>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</si>
  <si>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</si>
  <si>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</si>
  <si>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</si>
  <si>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</si>
  <si>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</si>
  <si>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</si>
  <si>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</si>
  <si>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</si>
  <si>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</si>
  <si>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</si>
  <si>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</si>
  <si>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</si>
  <si>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</si>
  <si>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</si>
  <si>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</si>
  <si>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</si>
  <si>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</si>
  <si>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</si>
  <si>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</si>
  <si>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</si>
  <si>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</si>
  <si>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</si>
  <si>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</si>
  <si>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</si>
  <si>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</si>
  <si>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</si>
  <si>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</si>
  <si>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</si>
  <si>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</si>
  <si>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</si>
  <si>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</si>
  <si>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</si>
  <si>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</si>
  <si>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</si>
  <si>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</si>
  <si>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</si>
  <si>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</si>
  <si>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</si>
  <si>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</si>
  <si>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</si>
  <si>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</si>
  <si>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</si>
  <si>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</si>
  <si>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</si>
  <si>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</si>
  <si>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</si>
  <si>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</si>
  <si>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</si>
  <si>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</si>
  <si>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</si>
  <si>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</si>
  <si>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</si>
  <si>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</si>
  <si>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</si>
  <si>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</si>
  <si>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</si>
  <si>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</si>
  <si>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</si>
  <si>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</si>
  <si>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</si>
  <si>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</si>
  <si>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</si>
  <si>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</si>
  <si>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</si>
  <si>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</si>
  <si>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</si>
  <si>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</si>
  <si>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</si>
  <si>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</si>
  <si>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</si>
  <si>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</si>
  <si>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</si>
  <si>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</si>
  <si>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</si>
  <si>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</si>
  <si>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</si>
  <si>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</si>
  <si>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</si>
  <si>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</si>
  <si>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</si>
  <si>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</si>
  <si>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</si>
  <si>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</si>
  <si>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</si>
  <si>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</si>
  <si>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</si>
  <si>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</si>
  <si>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</si>
  <si>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</si>
  <si>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</si>
  <si>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</si>
  <si>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</si>
  <si>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</si>
  <si>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</si>
  <si>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</si>
  <si>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</si>
  <si>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</si>
  <si>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</si>
  <si>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</si>
  <si>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</si>
  <si>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</si>
  <si>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</si>
  <si>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</si>
  <si>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</si>
  <si>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</si>
  <si>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</si>
  <si>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</si>
  <si>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</si>
  <si>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</si>
  <si>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</si>
  <si>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</si>
  <si>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</si>
  <si>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</si>
  <si>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</si>
  <si>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</si>
  <si>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</si>
  <si>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</si>
  <si>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</si>
  <si>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</si>
  <si>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</si>
  <si>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</si>
  <si>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</si>
  <si>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</si>
  <si>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</si>
  <si>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</si>
  <si>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</si>
  <si>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</si>
  <si>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</si>
  <si>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</si>
  <si>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</si>
  <si>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</si>
  <si>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</si>
  <si>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</si>
  <si>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</si>
  <si>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</si>
  <si>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</si>
  <si>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</si>
  <si>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</si>
  <si>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</si>
  <si>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</si>
  <si>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</si>
  <si>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</si>
  <si>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</si>
  <si>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</si>
  <si>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</si>
  <si>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</si>
  <si>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</si>
  <si>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</si>
  <si>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</si>
  <si>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</si>
  <si>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</si>
  <si>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</si>
  <si>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</si>
  <si>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</si>
  <si>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</si>
  <si>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</si>
  <si>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</si>
  <si>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</si>
  <si>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</si>
  <si>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</si>
  <si>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</si>
  <si>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</si>
  <si>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</si>
  <si>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</si>
  <si>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</si>
  <si>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</si>
  <si>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</si>
  <si>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</si>
  <si>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</si>
  <si>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</si>
  <si>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</si>
  <si>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</si>
  <si>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</si>
  <si>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</si>
  <si>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</si>
  <si>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</si>
  <si>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</si>
  <si>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</si>
  <si>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</si>
  <si>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</si>
  <si>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</si>
  <si>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</si>
  <si>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</si>
  <si>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</si>
  <si>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</si>
  <si>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</si>
  <si>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</si>
  <si>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</si>
  <si>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</si>
  <si>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</si>
  <si>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</si>
  <si>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</si>
  <si>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</si>
  <si>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</si>
  <si>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</si>
  <si>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</si>
  <si>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</si>
  <si>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</si>
  <si>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</si>
  <si>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</si>
  <si>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</si>
  <si>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</si>
  <si>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</si>
  <si>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</si>
  <si>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</si>
  <si>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</si>
  <si>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</si>
  <si>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</si>
  <si>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</si>
  <si>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</si>
  <si>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</si>
  <si>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</si>
  <si>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</si>
  <si>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</si>
  <si>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</si>
  <si>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</si>
  <si>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</si>
  <si>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</si>
  <si>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</si>
  <si>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</si>
  <si>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</si>
  <si>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</si>
  <si>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</si>
  <si>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</si>
  <si>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</si>
  <si>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</si>
  <si>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</si>
  <si>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</si>
  <si>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</si>
  <si>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</si>
  <si>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</si>
  <si>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</si>
  <si>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</si>
  <si>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</si>
  <si>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</si>
  <si>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</si>
  <si>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</si>
  <si>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</si>
  <si>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</si>
  <si>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</si>
  <si>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</si>
  <si>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</si>
  <si>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</si>
  <si>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</si>
  <si>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</si>
  <si>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</si>
  <si>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</si>
  <si>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</si>
  <si>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</si>
  <si>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</si>
  <si>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</si>
  <si>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</si>
  <si>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</si>
  <si>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</si>
  <si>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</si>
  <si>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</si>
  <si>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</si>
  <si>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</si>
  <si>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</si>
  <si>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</si>
  <si>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</si>
  <si>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</si>
  <si>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</si>
  <si>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</si>
  <si>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</si>
  <si>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</si>
  <si>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</si>
  <si>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</si>
  <si>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</si>
  <si>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</si>
  <si>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</si>
  <si>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</si>
  <si>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</si>
  <si>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</si>
  <si>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</si>
  <si>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</si>
  <si>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</si>
  <si>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</si>
  <si>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</si>
  <si>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</si>
  <si>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</si>
  <si>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</si>
  <si>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</si>
  <si>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</si>
  <si>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</si>
  <si>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</si>
  <si>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</si>
  <si>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</si>
  <si>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</si>
  <si>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</si>
  <si>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</si>
  <si>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</si>
  <si>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</si>
  <si>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</si>
  <si>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</si>
  <si>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</si>
  <si>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</si>
  <si>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</si>
  <si>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</si>
  <si>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</si>
  <si>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</si>
  <si>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</si>
  <si>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</si>
  <si>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</si>
  <si>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</si>
  <si>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</si>
  <si>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</si>
  <si>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</si>
  <si>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</si>
  <si>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</si>
  <si>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</si>
  <si>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</si>
  <si>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</si>
  <si>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</si>
  <si>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</si>
  <si>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</si>
  <si>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</si>
  <si>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</si>
  <si>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</si>
  <si>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</si>
  <si>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</si>
  <si>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</si>
  <si>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</si>
  <si>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</si>
  <si>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</si>
  <si>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</si>
  <si>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</si>
  <si>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</si>
  <si>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</si>
  <si>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</si>
  <si>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</si>
  <si>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</si>
  <si>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</si>
  <si>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</si>
  <si>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</si>
  <si>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</si>
  <si>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</si>
  <si>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</si>
  <si>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</si>
  <si>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</si>
  <si>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</si>
  <si>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</si>
  <si>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</si>
  <si>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</si>
  <si>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</si>
  <si>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</si>
  <si>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</si>
  <si>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</si>
  <si>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</si>
  <si>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</si>
  <si>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</si>
  <si>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</si>
  <si>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</si>
  <si>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</si>
  <si>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</si>
  <si>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</si>
  <si>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</si>
  <si>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</si>
  <si>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</si>
  <si>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</si>
  <si>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</si>
  <si>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</si>
  <si>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</si>
  <si>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</si>
  <si>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</si>
  <si>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</si>
  <si>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</si>
  <si>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</si>
  <si>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</si>
  <si>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</si>
  <si>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</si>
  <si>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</si>
  <si>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</si>
  <si>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</si>
  <si>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</si>
  <si>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</si>
  <si>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</si>
  <si>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</si>
  <si>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</si>
  <si>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</si>
  <si>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</si>
  <si>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</si>
  <si>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</si>
  <si>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</si>
  <si>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</si>
  <si>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</si>
  <si>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</si>
  <si>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</si>
  <si>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</si>
  <si>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</si>
  <si>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</si>
  <si>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</si>
  <si>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</si>
  <si>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</si>
  <si>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</si>
  <si>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</si>
  <si>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</si>
  <si>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</si>
  <si>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</si>
  <si>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</si>
  <si>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</si>
  <si>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</si>
  <si>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</si>
  <si>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</si>
  <si>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</si>
  <si>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</si>
  <si>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</si>
  <si>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</si>
  <si>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</si>
  <si>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</si>
  <si>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</si>
  <si>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</si>
  <si>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</si>
  <si>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</si>
  <si>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</si>
  <si>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</si>
  <si>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</si>
  <si>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</si>
  <si>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</si>
  <si>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</si>
  <si>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</si>
  <si>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</si>
  <si>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</si>
  <si>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</si>
  <si>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</si>
  <si>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</si>
  <si>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</si>
  <si>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</si>
  <si>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</si>
  <si>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</si>
  <si>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</si>
  <si>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</si>
  <si>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</si>
  <si>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</si>
  <si>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</si>
  <si>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</si>
  <si>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</si>
  <si>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</si>
  <si>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</si>
  <si>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</si>
  <si>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</si>
  <si>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</si>
  <si>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</si>
  <si>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</si>
  <si>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</si>
  <si>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</si>
  <si>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</si>
  <si>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</si>
  <si>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</si>
  <si>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</si>
  <si>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</si>
  <si>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</si>
  <si>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</si>
  <si>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</si>
  <si>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</si>
  <si>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</si>
  <si>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</si>
  <si>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</si>
  <si>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</si>
  <si>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</si>
  <si>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</si>
  <si>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</si>
  <si>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</si>
  <si>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</si>
  <si>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</si>
  <si>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</si>
  <si>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</si>
  <si>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</si>
  <si>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</si>
  <si>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</si>
  <si>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</si>
  <si>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</si>
  <si>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</si>
  <si>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</si>
  <si>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</si>
  <si>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</si>
  <si>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</si>
  <si>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</si>
  <si>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</si>
  <si>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</si>
  <si>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</si>
  <si>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</si>
  <si>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</si>
  <si>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</si>
  <si>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</si>
  <si>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</si>
  <si>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</si>
  <si>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</si>
  <si>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</si>
  <si>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</si>
  <si>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</si>
  <si>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</si>
  <si>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</si>
  <si>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</si>
  <si>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</si>
  <si>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</si>
  <si>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</si>
  <si>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</si>
  <si>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</si>
  <si>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</si>
  <si>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</si>
  <si>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</si>
  <si>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</si>
  <si>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</si>
  <si>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</si>
  <si>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</si>
  <si>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</si>
  <si>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</si>
  <si>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</si>
  <si>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</si>
  <si>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</si>
  <si>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</si>
  <si>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</si>
  <si>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</si>
  <si>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</si>
  <si>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</si>
  <si>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</si>
  <si>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</si>
  <si>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</si>
  <si>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</si>
  <si>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</si>
  <si>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</si>
  <si>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</si>
  <si>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</si>
  <si>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</si>
  <si>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</si>
  <si>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</si>
  <si>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</si>
  <si>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</si>
  <si>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</si>
  <si>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</si>
  <si>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</si>
  <si>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</si>
  <si>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</si>
  <si>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</si>
  <si>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</si>
  <si>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</si>
  <si>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</si>
  <si>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</si>
  <si>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</si>
  <si>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</si>
  <si>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</si>
  <si>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</si>
  <si>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</si>
  <si>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</si>
  <si>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</si>
  <si>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</si>
  <si>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</si>
  <si>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</si>
  <si>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</si>
  <si>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</si>
  <si>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</si>
  <si>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</si>
  <si>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</si>
  <si>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</si>
  <si>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</si>
  <si>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</si>
  <si>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</si>
  <si>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</si>
  <si>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</si>
  <si>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</si>
  <si>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</si>
  <si>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</si>
  <si>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</si>
  <si>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</si>
  <si>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</si>
  <si>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</si>
  <si>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</si>
  <si>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</si>
  <si>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</si>
  <si>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</si>
  <si>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</si>
  <si>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</si>
  <si>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</si>
  <si>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</si>
  <si>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</si>
  <si>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</si>
  <si>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</si>
  <si>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</si>
  <si>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</si>
  <si>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</si>
  <si>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</si>
  <si>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</si>
  <si>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</si>
  <si>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</si>
  <si>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</si>
  <si>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</si>
  <si>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</si>
  <si>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</si>
  <si>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</si>
  <si>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</si>
  <si>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</si>
  <si>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</si>
  <si>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</si>
  <si>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</si>
  <si>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</si>
  <si>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</si>
  <si>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</si>
  <si>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</si>
  <si>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</si>
  <si>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</si>
  <si>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</si>
  <si>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</si>
  <si>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</si>
  <si>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</si>
  <si>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</si>
  <si>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</si>
  <si>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</si>
  <si>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</si>
  <si>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</si>
  <si>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</si>
  <si>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</si>
  <si>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</si>
  <si>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</si>
  <si>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</si>
  <si>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</si>
  <si>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</si>
  <si>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</si>
  <si>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</si>
  <si>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</si>
  <si>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</si>
  <si>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</si>
  <si>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</si>
  <si>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</si>
  <si>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</si>
  <si>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</si>
  <si>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</si>
  <si>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</si>
  <si>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</si>
  <si>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</si>
  <si>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</si>
  <si>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</si>
  <si>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</si>
  <si>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</si>
  <si>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</si>
  <si>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</si>
  <si>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</si>
  <si>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</si>
  <si>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</si>
  <si>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</si>
  <si>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</si>
  <si>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</si>
  <si>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</si>
  <si>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</si>
  <si>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</si>
  <si>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</si>
  <si>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</si>
  <si>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</si>
  <si>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</si>
  <si>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</si>
  <si>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</si>
  <si>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</si>
  <si>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</si>
  <si>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</si>
  <si>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</si>
  <si>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</si>
  <si>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</si>
  <si>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</si>
  <si>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</si>
  <si>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</si>
  <si>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</si>
  <si>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</si>
  <si>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</si>
  <si>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</si>
  <si>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</si>
  <si>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</si>
  <si>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</si>
  <si>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</si>
  <si>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</si>
  <si>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</si>
  <si>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</si>
  <si>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</si>
  <si>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</si>
  <si>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</si>
  <si>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</si>
  <si>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</si>
  <si>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</si>
  <si>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</si>
  <si>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</si>
  <si>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</si>
  <si>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</si>
  <si>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</si>
  <si>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</si>
  <si>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</si>
  <si>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</si>
  <si>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</si>
  <si>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</si>
  <si>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</si>
  <si>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</si>
  <si>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</si>
  <si>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</si>
  <si>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</si>
  <si>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</si>
  <si>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</si>
  <si>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</si>
  <si>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</si>
  <si>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</si>
  <si>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</si>
  <si>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</si>
  <si>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</si>
  <si>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</si>
  <si>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</si>
  <si>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</si>
  <si>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</si>
  <si>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</si>
  <si>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</si>
  <si>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</si>
  <si>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</si>
  <si>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</si>
  <si>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</si>
  <si>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</si>
  <si>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</si>
  <si>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</si>
  <si>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</si>
  <si>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</si>
  <si>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</si>
  <si>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</si>
  <si>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</si>
  <si>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</si>
  <si>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</si>
  <si>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</si>
  <si>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</si>
  <si>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</si>
  <si>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</si>
  <si>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</si>
  <si>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</si>
  <si>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</si>
  <si>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</si>
  <si>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</si>
  <si>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</si>
  <si>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</si>
  <si>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</si>
  <si>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</si>
  <si>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</si>
  <si>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</si>
  <si>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</si>
  <si>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</si>
  <si>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</si>
  <si>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</si>
  <si>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</si>
  <si>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</si>
  <si>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</si>
  <si>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</si>
  <si>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</si>
  <si>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</si>
  <si>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</si>
  <si>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</si>
  <si>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</si>
  <si>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</si>
  <si>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</si>
  <si>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</si>
  <si>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</si>
  <si>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</si>
  <si>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</si>
  <si>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</si>
  <si>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</si>
  <si>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</si>
  <si>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</si>
  <si>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</si>
  <si>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</si>
  <si>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</si>
  <si>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</si>
  <si>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</si>
  <si>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</si>
  <si>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</si>
  <si>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</si>
  <si>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</si>
  <si>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</si>
  <si>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</si>
  <si>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</si>
  <si>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</si>
  <si>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</si>
  <si>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</si>
  <si>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</si>
  <si>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</si>
  <si>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</si>
  <si>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</si>
  <si>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</si>
  <si>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</si>
  <si>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</si>
  <si>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</si>
  <si>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</si>
  <si>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</si>
  <si>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</si>
  <si>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</si>
  <si>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</si>
  <si>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</si>
  <si>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</si>
  <si>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</si>
  <si>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</si>
  <si>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</si>
  <si>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</si>
  <si>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</si>
  <si>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</si>
  <si>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</si>
  <si>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</si>
  <si>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</si>
  <si>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</si>
  <si>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</si>
  <si>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</si>
  <si>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</si>
  <si>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</si>
  <si>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</si>
  <si>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</si>
  <si>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</si>
  <si>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</si>
  <si>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</si>
  <si>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</si>
  <si>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</si>
  <si>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</si>
  <si>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</si>
  <si>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</si>
  <si>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</si>
  <si>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</si>
  <si>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</si>
  <si>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</si>
  <si>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</si>
  <si>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</si>
  <si>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</si>
  <si>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</si>
  <si>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</si>
  <si>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</si>
  <si>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</si>
  <si>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</si>
  <si>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</si>
  <si>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</si>
  <si>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</si>
  <si>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</si>
  <si>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</si>
  <si>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</si>
  <si>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</si>
  <si>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</si>
  <si>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</si>
  <si>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</si>
  <si>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</si>
  <si>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</si>
  <si>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</si>
  <si>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</si>
  <si>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</si>
  <si>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</si>
  <si>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</si>
  <si>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</si>
  <si>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</si>
  <si>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</si>
  <si>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</si>
  <si>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</si>
  <si>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</si>
  <si>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</si>
  <si>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</si>
  <si>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</si>
  <si>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</si>
  <si>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</si>
  <si>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</si>
  <si>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</si>
  <si>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</si>
  <si>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</si>
  <si>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</si>
  <si>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</si>
  <si>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</si>
  <si>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</si>
  <si>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</si>
  <si>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</si>
  <si>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</si>
  <si>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</si>
  <si>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</si>
  <si>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</si>
  <si>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</si>
  <si>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</si>
  <si>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</si>
  <si>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</si>
  <si>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</si>
  <si>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</si>
  <si>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</si>
  <si>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</si>
  <si>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</si>
  <si>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</si>
  <si>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</si>
  <si>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</si>
  <si>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</si>
  <si>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</si>
  <si>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</si>
  <si>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</si>
  <si>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</si>
  <si>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</si>
  <si>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</si>
  <si>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</si>
  <si>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</si>
  <si>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</si>
  <si>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</si>
  <si>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</si>
  <si>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</si>
  <si>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</si>
  <si>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</si>
  <si>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</si>
  <si>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</si>
  <si>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</si>
  <si>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</si>
  <si>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</si>
  <si>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</si>
  <si>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</si>
  <si>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</si>
  <si>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</si>
  <si>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</si>
  <si>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</si>
  <si>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</si>
  <si>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</si>
  <si>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</si>
  <si>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</si>
  <si>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</si>
  <si>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</si>
  <si>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</si>
  <si>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</si>
  <si>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</si>
  <si>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</si>
  <si>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</si>
  <si>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</si>
  <si>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</si>
  <si>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</si>
  <si>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</si>
  <si>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</si>
  <si>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</si>
  <si>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</si>
  <si>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</si>
  <si>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</si>
  <si>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</si>
  <si>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</si>
  <si>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</si>
  <si>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</si>
  <si>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</si>
  <si>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</si>
  <si>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</si>
  <si>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</si>
  <si>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</si>
  <si>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</si>
  <si>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</si>
  <si>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</si>
  <si>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</si>
  <si>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</si>
  <si>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</si>
  <si>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</si>
  <si>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</si>
  <si>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</si>
  <si>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</si>
  <si>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</si>
  <si>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</si>
  <si>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</si>
  <si>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</si>
  <si>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</si>
  <si>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</si>
  <si>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</si>
  <si>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</si>
  <si>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</si>
  <si>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</si>
  <si>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</si>
  <si>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</si>
  <si>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</si>
  <si>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</si>
  <si>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</si>
  <si>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</si>
  <si>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</si>
  <si>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</si>
  <si>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</si>
  <si>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</si>
  <si>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</si>
  <si>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</si>
  <si>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</si>
  <si>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</si>
  <si>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</si>
  <si>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</si>
  <si>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</si>
  <si>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</si>
  <si>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</si>
  <si>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</si>
  <si>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</si>
  <si>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</si>
  <si>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</si>
  <si>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</si>
  <si>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</si>
  <si>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</si>
  <si>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</si>
  <si>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</si>
  <si>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</si>
  <si>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</si>
  <si>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</si>
  <si>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</si>
  <si>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</si>
  <si>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</si>
  <si>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</si>
  <si>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</si>
  <si>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</si>
  <si>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</si>
  <si>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</si>
  <si>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</si>
  <si>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</si>
  <si>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</si>
  <si>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</si>
  <si>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</si>
  <si>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</si>
  <si>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</si>
  <si>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</si>
  <si>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</si>
  <si>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</si>
  <si>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</si>
  <si>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</si>
  <si>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</si>
  <si>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</si>
  <si>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</si>
  <si>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</si>
  <si>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</si>
  <si>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</si>
  <si>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</si>
  <si>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</si>
  <si>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</si>
  <si>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</si>
  <si>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</si>
  <si>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</si>
  <si>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</si>
  <si>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</si>
  <si>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</si>
  <si>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</si>
  <si>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</si>
  <si>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</si>
  <si>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</si>
  <si>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</si>
  <si>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</si>
  <si>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</si>
  <si>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</si>
  <si>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</si>
  <si>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</si>
  <si>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</si>
  <si>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</si>
  <si>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</si>
  <si>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</si>
  <si>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</si>
  <si>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</si>
  <si>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</si>
  <si>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</si>
  <si>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</si>
  <si>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</si>
  <si>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</si>
  <si>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</si>
  <si>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</si>
  <si>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</si>
  <si>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</si>
  <si>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</si>
  <si>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</si>
  <si>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</si>
  <si>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</si>
  <si>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</si>
  <si>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</si>
  <si>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</si>
  <si>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</si>
  <si>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</si>
  <si>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</si>
  <si>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</si>
  <si>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</si>
  <si>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</si>
  <si>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</si>
  <si>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</si>
  <si>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</si>
  <si>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</si>
  <si>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</si>
  <si>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</si>
  <si>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</si>
  <si>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</si>
  <si>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</si>
  <si>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</si>
  <si>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</si>
  <si>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</si>
  <si>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</si>
  <si>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</si>
  <si>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</si>
  <si>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</si>
  <si>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</si>
  <si>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</si>
  <si>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</si>
  <si>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</si>
  <si>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</si>
  <si>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</si>
  <si>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</si>
  <si>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</si>
  <si>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</si>
  <si>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</si>
  <si>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</si>
  <si>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</si>
  <si>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</si>
  <si>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</si>
  <si>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</si>
  <si>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</si>
  <si>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</si>
  <si>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</si>
  <si>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</si>
  <si>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</si>
  <si>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</si>
  <si>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</si>
  <si>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</si>
  <si>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</si>
  <si>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</si>
  <si>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</si>
  <si>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</si>
  <si>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</si>
  <si>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</si>
  <si>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</si>
  <si>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</si>
  <si>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</si>
  <si>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</si>
  <si>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</si>
  <si>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</si>
  <si>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</si>
  <si>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</si>
  <si>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</si>
  <si>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</si>
  <si>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</si>
  <si>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</si>
  <si>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</si>
  <si>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</si>
  <si>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</si>
  <si>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</si>
  <si>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</si>
  <si>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</si>
  <si>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</si>
  <si>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</si>
  <si>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</si>
  <si>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</si>
  <si>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</si>
  <si>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</si>
  <si>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</si>
  <si>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</si>
  <si>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</si>
  <si>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</si>
  <si>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</si>
  <si>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</si>
  <si>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</si>
  <si>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</si>
  <si>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</si>
  <si>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</si>
  <si>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</si>
  <si>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</si>
  <si>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</si>
  <si>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</si>
  <si>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</si>
  <si>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</si>
  <si>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</si>
  <si>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</si>
  <si>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</si>
  <si>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</si>
  <si>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</si>
  <si>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</si>
  <si>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</si>
  <si>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</si>
  <si>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</si>
  <si>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</si>
  <si>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</si>
  <si>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</si>
  <si>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</si>
  <si>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</si>
  <si>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</si>
  <si>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</si>
  <si>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</si>
  <si>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</si>
  <si>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</si>
  <si>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</si>
  <si>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</si>
  <si>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</si>
  <si>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</si>
  <si>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</si>
  <si>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</si>
  <si>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</si>
  <si>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</si>
  <si>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</si>
  <si>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</si>
  <si>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</si>
  <si>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</si>
  <si>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</si>
  <si>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</si>
  <si>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</si>
  <si>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</si>
  <si>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</si>
  <si>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</si>
  <si>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</si>
  <si>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</si>
  <si>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</si>
  <si>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</si>
  <si>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</si>
  <si>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</si>
  <si>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</si>
  <si>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</si>
  <si>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</si>
  <si>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</si>
  <si>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</si>
  <si>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</si>
  <si>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</si>
  <si>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</si>
  <si>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</si>
  <si>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</si>
  <si>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</si>
  <si>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</si>
  <si>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</si>
  <si>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</si>
  <si>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</si>
  <si>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</si>
  <si>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</si>
  <si>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</si>
  <si>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</si>
  <si>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</si>
  <si>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</si>
  <si>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</si>
  <si>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</si>
  <si>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</si>
  <si>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</si>
  <si>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</si>
  <si>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</si>
  <si>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</si>
  <si>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</si>
  <si>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</si>
  <si>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</si>
  <si>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</si>
  <si>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</si>
  <si>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</si>
  <si>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</si>
  <si>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</si>
  <si>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</si>
  <si>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</si>
  <si>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</si>
  <si>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</si>
  <si>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</si>
  <si>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</si>
  <si>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</si>
  <si>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</si>
  <si>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</si>
  <si>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</si>
  <si>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</si>
  <si>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</si>
  <si>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</si>
  <si>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</si>
  <si>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</si>
  <si>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</si>
  <si>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</si>
  <si>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</si>
  <si>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</si>
  <si>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</si>
  <si>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</si>
  <si>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</si>
  <si>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</si>
  <si>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</si>
  <si>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</si>
  <si>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</si>
  <si>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</si>
  <si>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</si>
  <si>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</si>
  <si>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</si>
  <si>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</si>
  <si>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</si>
  <si>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</si>
  <si>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</si>
  <si>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</si>
  <si>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</si>
  <si>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</si>
  <si>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</si>
  <si>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</si>
  <si>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</si>
  <si>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</si>
  <si>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</si>
  <si>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</si>
  <si>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</si>
  <si>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</si>
  <si>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</si>
  <si>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</si>
  <si>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</si>
  <si>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</si>
  <si>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</si>
  <si>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</si>
  <si>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</si>
  <si>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</si>
  <si>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</si>
  <si>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</si>
  <si>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</si>
  <si>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</si>
  <si>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</si>
  <si>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</si>
  <si>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</si>
  <si>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</si>
  <si>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</si>
  <si>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</si>
  <si>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</si>
  <si>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</si>
  <si>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</si>
  <si>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</si>
  <si>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</si>
  <si>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</si>
  <si>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</si>
  <si>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</si>
  <si>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</si>
  <si>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</si>
  <si>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</si>
  <si>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</si>
  <si>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</si>
  <si>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</si>
  <si>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</si>
  <si>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</si>
  <si>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</si>
  <si>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</si>
  <si>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</si>
  <si>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</si>
  <si>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</si>
  <si>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</si>
  <si>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</si>
  <si>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</si>
  <si>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</si>
  <si>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</si>
  <si>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</si>
  <si>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</si>
  <si>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</si>
  <si>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</si>
  <si>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</si>
  <si>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</si>
  <si>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</si>
  <si>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</si>
  <si>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</si>
  <si>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</si>
  <si>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</si>
  <si>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</si>
  <si>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</si>
  <si>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</si>
  <si>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</si>
  <si>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</si>
  <si>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</si>
  <si>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</si>
  <si>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</si>
  <si>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</si>
  <si>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</si>
  <si>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</si>
  <si>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</si>
  <si>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</si>
  <si>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</si>
  <si>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</si>
  <si>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</si>
  <si>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</si>
  <si>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</si>
  <si>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</si>
  <si>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</si>
  <si>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</si>
  <si>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</si>
  <si>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</si>
  <si>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</si>
  <si>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</si>
  <si>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</si>
  <si>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</si>
  <si>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</si>
  <si>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</si>
  <si>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</si>
  <si>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</si>
  <si>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</si>
  <si>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</si>
  <si>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</si>
  <si>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</si>
  <si>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</si>
  <si>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</si>
  <si>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</si>
  <si>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</si>
  <si>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</si>
  <si>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</si>
  <si>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</si>
  <si>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</si>
  <si>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</si>
  <si>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</si>
  <si>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</si>
  <si>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</si>
  <si>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</si>
  <si>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</si>
  <si>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</si>
  <si>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</si>
  <si>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</si>
  <si>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</si>
  <si>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</si>
  <si>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</si>
  <si>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</si>
  <si>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</si>
  <si>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</si>
  <si>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</si>
  <si>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</si>
  <si>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</si>
  <si>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</si>
  <si>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</si>
  <si>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</si>
  <si>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</si>
  <si>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</si>
  <si>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</si>
  <si>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</si>
  <si>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</si>
  <si>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</si>
  <si>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</si>
  <si>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</si>
  <si>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</si>
  <si>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</si>
  <si>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</si>
  <si>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</si>
  <si>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</si>
  <si>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</si>
  <si>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</si>
  <si>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</si>
  <si>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</si>
  <si>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</si>
  <si>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</si>
  <si>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</si>
  <si>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</si>
  <si>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</si>
  <si>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</si>
  <si>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</si>
  <si>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</si>
  <si>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</si>
  <si>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</si>
  <si>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</si>
  <si>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</si>
  <si>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</si>
  <si>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</si>
  <si>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</si>
  <si>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</si>
  <si>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</si>
  <si>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</si>
  <si>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</si>
  <si>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</si>
  <si>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</si>
  <si>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</si>
  <si>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</si>
  <si>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</si>
  <si>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</si>
  <si>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</si>
  <si>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</si>
  <si>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</si>
  <si>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</si>
  <si>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</si>
  <si>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</si>
  <si>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</si>
  <si>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</si>
  <si>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</si>
  <si>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</si>
  <si>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</si>
  <si>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</si>
  <si>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</si>
  <si>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</si>
  <si>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</si>
  <si>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</si>
  <si>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</si>
  <si>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</si>
  <si>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</si>
  <si>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</si>
  <si>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</si>
  <si>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</si>
  <si>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</si>
  <si>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</si>
  <si>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</si>
  <si>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</si>
  <si>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</si>
  <si>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</si>
  <si>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</si>
  <si>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</si>
  <si>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</si>
  <si>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</si>
  <si>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</si>
  <si>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</si>
  <si>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</si>
  <si>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</si>
  <si>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</si>
  <si>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</si>
  <si>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</si>
  <si>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</si>
  <si>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</si>
  <si>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</si>
  <si>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</si>
  <si>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</si>
  <si>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</si>
  <si>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</si>
  <si>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</si>
  <si>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</si>
  <si>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</si>
  <si>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</si>
  <si>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</si>
  <si>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</si>
  <si>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</si>
  <si>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</si>
  <si>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</si>
  <si>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</si>
  <si>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</si>
  <si>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</si>
  <si>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</si>
  <si>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</si>
  <si>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</si>
  <si>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</si>
  <si>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</si>
  <si>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</si>
  <si>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</si>
  <si>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</si>
  <si>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</si>
  <si>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</si>
  <si>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</si>
  <si>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</si>
  <si>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</si>
  <si>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</si>
  <si>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</si>
  <si>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</si>
  <si>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</si>
  <si>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</si>
  <si>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</si>
  <si>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</si>
  <si>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</si>
  <si>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</si>
  <si>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</si>
  <si>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</si>
  <si>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</si>
  <si>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</si>
  <si>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</si>
  <si>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</si>
  <si>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</si>
  <si>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</si>
  <si>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</si>
  <si>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</si>
  <si>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</si>
  <si>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</si>
  <si>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</si>
  <si>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</si>
  <si>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</si>
  <si>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</si>
  <si>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</si>
  <si>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</si>
  <si>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</si>
  <si>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</si>
  <si>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</si>
  <si>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</si>
  <si>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</si>
  <si>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</si>
  <si>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</si>
  <si>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</si>
  <si>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</si>
  <si>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</si>
  <si>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</si>
  <si>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</si>
  <si>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</si>
  <si>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</si>
  <si>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</si>
  <si>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</si>
  <si>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</si>
  <si>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</si>
  <si>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</si>
  <si>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</si>
  <si>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</si>
  <si>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</si>
  <si>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</si>
  <si>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</si>
  <si>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</si>
  <si>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</si>
  <si>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</si>
  <si>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</si>
  <si>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</si>
  <si>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</si>
  <si>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</si>
  <si>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</si>
  <si>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</si>
  <si>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</si>
  <si>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</si>
  <si>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</si>
  <si>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</si>
  <si>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</si>
  <si>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</si>
  <si>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</si>
  <si>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</si>
  <si>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</si>
  <si>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</si>
  <si>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</si>
  <si>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</si>
  <si>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</si>
  <si>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</si>
  <si>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</si>
  <si>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</si>
  <si>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</si>
  <si>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</si>
  <si>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</si>
  <si>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</si>
  <si>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</si>
  <si>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</si>
  <si>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</si>
  <si>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</si>
  <si>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</si>
  <si>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</si>
  <si>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</si>
  <si>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</si>
  <si>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</si>
  <si>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</si>
  <si>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</si>
  <si>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</si>
  <si>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</si>
  <si>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</si>
  <si>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</si>
  <si>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</si>
  <si>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</si>
  <si>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</si>
  <si>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</si>
  <si>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</si>
  <si>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</si>
  <si>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</si>
  <si>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</si>
  <si>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</si>
  <si>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</si>
  <si>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</si>
  <si>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</si>
  <si>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</si>
  <si>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</si>
  <si>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</si>
  <si>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</si>
  <si>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</si>
  <si>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</si>
  <si>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</si>
  <si>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</si>
  <si>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</si>
  <si>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</si>
  <si>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</si>
  <si>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</si>
  <si>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</si>
  <si>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</si>
  <si>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</si>
  <si>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</si>
  <si>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</si>
  <si>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</si>
  <si>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</si>
  <si>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</si>
  <si>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</si>
  <si>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</si>
  <si>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</si>
  <si>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</si>
  <si>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</si>
  <si>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</si>
  <si>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</si>
  <si>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</si>
  <si>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</si>
  <si>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</si>
  <si>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</si>
  <si>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</si>
  <si>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</si>
  <si>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</si>
  <si>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</si>
  <si>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</si>
  <si>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</si>
  <si>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</si>
  <si>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</si>
  <si>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</si>
  <si>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</si>
  <si>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</si>
  <si>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</si>
  <si>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</si>
  <si>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</si>
  <si>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</si>
  <si>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</si>
  <si>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</si>
  <si>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</si>
  <si>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</si>
  <si>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</si>
  <si>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</si>
  <si>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</si>
  <si>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</si>
  <si>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</si>
  <si>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</si>
  <si>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</si>
  <si>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</si>
  <si>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</si>
  <si>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</si>
  <si>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</si>
  <si>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</si>
  <si>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</si>
  <si>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</si>
  <si>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</si>
  <si>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</si>
  <si>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</si>
  <si>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</si>
  <si>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</si>
  <si>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</si>
  <si>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</si>
  <si>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</si>
  <si>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</si>
  <si>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</si>
  <si>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</si>
  <si>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</si>
  <si>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</si>
  <si>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</si>
  <si>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</si>
  <si>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</si>
  <si>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</si>
  <si>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</si>
  <si>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</si>
  <si>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</si>
  <si>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</si>
  <si>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</si>
  <si>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</si>
  <si>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</si>
  <si>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</si>
  <si>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</si>
  <si>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</si>
  <si>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</si>
  <si>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</si>
  <si>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</si>
  <si>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</si>
  <si>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</si>
  <si>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</si>
  <si>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</si>
  <si>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</si>
  <si>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</si>
  <si>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</si>
  <si>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</si>
  <si>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</si>
  <si>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</si>
  <si>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</si>
  <si>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</si>
  <si>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</si>
  <si>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</si>
  <si>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</si>
  <si>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</si>
  <si>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</si>
  <si>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</si>
  <si>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</si>
  <si>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</si>
  <si>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</si>
  <si>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</si>
  <si>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</si>
  <si>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</si>
  <si>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</si>
  <si>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</si>
  <si>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</si>
  <si>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</si>
  <si>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</si>
  <si>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</si>
  <si>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</si>
  <si>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</si>
  <si>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</si>
  <si>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</si>
  <si>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</si>
  <si>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</si>
  <si>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</si>
  <si>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</si>
  <si>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</si>
  <si>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</si>
  <si>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</si>
  <si>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</si>
  <si>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</si>
  <si>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</si>
  <si>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</si>
  <si>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</si>
  <si>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</si>
  <si>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</si>
  <si>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</si>
  <si>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</si>
  <si>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</si>
  <si>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</si>
  <si>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</si>
  <si>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</si>
  <si>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</si>
  <si>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</si>
  <si>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</si>
  <si>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</si>
  <si>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</si>
  <si>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</si>
  <si>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</si>
  <si>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</si>
  <si>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</si>
  <si>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</si>
  <si>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</si>
  <si>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</si>
  <si>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</si>
  <si>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</si>
  <si>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</si>
  <si>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</si>
  <si>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</si>
  <si>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</si>
  <si>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</si>
  <si>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</si>
  <si>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</si>
  <si>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</si>
  <si>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</si>
  <si>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</si>
  <si>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</si>
  <si>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</si>
  <si>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</si>
  <si>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</si>
  <si>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</si>
  <si>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</si>
  <si>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</si>
  <si>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</si>
  <si>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</si>
  <si>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</si>
  <si>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</si>
  <si>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</si>
  <si>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</si>
  <si>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</si>
  <si>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</si>
  <si>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</si>
  <si>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</si>
  <si>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</si>
  <si>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</si>
  <si>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</si>
  <si>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</si>
  <si>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</si>
  <si>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</si>
  <si>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</si>
  <si>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</si>
  <si>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</si>
  <si>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</si>
  <si>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</si>
  <si>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</si>
  <si>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</si>
  <si>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</si>
  <si>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</si>
  <si>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</si>
  <si>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</si>
  <si>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</si>
  <si>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</si>
  <si>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</si>
  <si>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</si>
  <si>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</si>
  <si>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</si>
  <si>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</si>
  <si>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</si>
  <si>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</si>
  <si>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</si>
  <si>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</si>
  <si>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</si>
  <si>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</si>
  <si>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</si>
  <si>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</si>
  <si>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</si>
  <si>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</si>
  <si>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</si>
  <si>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</si>
  <si>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</si>
  <si>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</si>
  <si>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</si>
  <si>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</si>
  <si>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</si>
  <si>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</si>
  <si>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</si>
  <si>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</si>
  <si>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</si>
  <si>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</si>
  <si>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</si>
  <si>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</si>
  <si>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</si>
  <si>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</si>
  <si>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</si>
  <si>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</si>
  <si>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</si>
  <si>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</si>
  <si>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</si>
  <si>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</si>
  <si>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</si>
  <si>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</si>
  <si>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</si>
  <si>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</si>
  <si>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</si>
  <si>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</si>
  <si>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</si>
  <si>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</si>
  <si>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</si>
  <si>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</si>
  <si>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</si>
  <si>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</si>
  <si>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</si>
  <si>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</si>
  <si>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</si>
  <si>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</si>
  <si>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</si>
  <si>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</si>
  <si>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</si>
  <si>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</si>
  <si>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</si>
  <si>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</si>
  <si>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</si>
  <si>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</si>
  <si>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</si>
  <si>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</si>
  <si>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</si>
  <si>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</si>
  <si>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</si>
  <si>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</si>
  <si>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</si>
  <si>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</si>
  <si>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</si>
  <si>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</si>
  <si>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</si>
  <si>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</si>
  <si>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</si>
  <si>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</si>
  <si>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</si>
  <si>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</si>
  <si>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</si>
  <si>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</si>
  <si>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</si>
  <si>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</si>
  <si>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</si>
  <si>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</si>
  <si>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</si>
  <si>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</si>
  <si>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</si>
  <si>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</si>
  <si>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</si>
  <si>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</si>
  <si>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</si>
  <si>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</si>
  <si>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</si>
  <si>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</si>
  <si>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</si>
  <si>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</si>
  <si>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</si>
  <si>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</si>
  <si>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</si>
  <si>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</si>
  <si>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</si>
  <si>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</si>
  <si>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</si>
  <si>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</si>
  <si>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</si>
  <si>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</si>
  <si>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</si>
  <si>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</si>
  <si>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</si>
  <si>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</si>
  <si>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</si>
  <si>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</si>
  <si>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</si>
  <si>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</si>
  <si>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</si>
  <si>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</si>
  <si>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</si>
  <si>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</si>
  <si>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</si>
  <si>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</si>
  <si>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</si>
  <si>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</si>
  <si>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</si>
  <si>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</si>
  <si>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</si>
  <si>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</si>
  <si>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</si>
  <si>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</si>
  <si>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</si>
  <si>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</si>
  <si>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</si>
  <si>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</si>
  <si>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</si>
  <si>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</si>
  <si>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</si>
  <si>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</si>
  <si>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</si>
  <si>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</si>
  <si>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</si>
  <si>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</si>
  <si>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</si>
  <si>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</si>
  <si>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</si>
  <si>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</si>
  <si>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</si>
  <si>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</si>
  <si>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</si>
  <si>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</si>
  <si>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</si>
  <si>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</si>
  <si>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</si>
  <si>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</si>
  <si>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</si>
  <si>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</si>
  <si>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</si>
  <si>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</si>
  <si>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</si>
  <si>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</si>
  <si>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</si>
  <si>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</si>
  <si>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</si>
  <si>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</si>
  <si>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</si>
  <si>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</si>
  <si>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</si>
  <si>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</si>
  <si>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</si>
  <si>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</si>
  <si>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</si>
  <si>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</si>
  <si>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</si>
  <si>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</si>
  <si>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</si>
  <si>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</si>
  <si>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</si>
  <si>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</si>
  <si>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</si>
  <si>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</si>
  <si>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</si>
  <si>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</si>
  <si>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</si>
  <si>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</si>
  <si>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</si>
  <si>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</si>
  <si>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</si>
  <si>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</si>
  <si>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</si>
  <si>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</si>
  <si>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</si>
  <si>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</si>
  <si>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</si>
  <si>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</si>
  <si>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</si>
  <si>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</si>
  <si>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</si>
  <si>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</si>
  <si>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</si>
  <si>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</si>
  <si>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</si>
  <si>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</si>
  <si>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</si>
  <si>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</si>
  <si>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</si>
  <si>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</si>
  <si>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</si>
  <si>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</si>
  <si>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</si>
  <si>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</si>
  <si>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</si>
  <si>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</si>
  <si>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</si>
  <si>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</si>
  <si>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</si>
  <si>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</si>
  <si>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</si>
  <si>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</si>
  <si>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</si>
  <si>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</si>
  <si>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</si>
  <si>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</si>
  <si>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</si>
  <si>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</si>
  <si>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</si>
  <si>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</si>
  <si>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</si>
  <si>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</si>
  <si>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</si>
  <si>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</si>
  <si>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</si>
  <si>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</si>
  <si>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</si>
  <si>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</si>
  <si>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</si>
  <si>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</si>
  <si>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</si>
  <si>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</si>
  <si>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</si>
  <si>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</si>
  <si>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</si>
  <si>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</si>
  <si>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</si>
  <si>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</si>
  <si>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</si>
  <si>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</si>
  <si>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</si>
  <si>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</si>
  <si>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</si>
  <si>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</si>
  <si>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</si>
  <si>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</si>
  <si>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</si>
  <si>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</si>
  <si>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</si>
  <si>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</si>
  <si>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</si>
  <si>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</si>
  <si>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</si>
  <si>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</si>
  <si>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</si>
  <si>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</si>
  <si>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</si>
  <si>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</si>
  <si>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</si>
  <si>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</si>
  <si>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</si>
  <si>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</si>
  <si>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</si>
  <si>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</si>
  <si>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</si>
  <si>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</si>
  <si>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</si>
  <si>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</si>
  <si>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</si>
  <si>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</si>
  <si>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</si>
  <si>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</si>
  <si>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</si>
  <si>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</si>
  <si>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</si>
  <si>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</si>
  <si>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</si>
  <si>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</si>
  <si>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</si>
  <si>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</si>
  <si>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</si>
  <si>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</si>
  <si>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</si>
  <si>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</si>
  <si>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</si>
  <si>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</si>
  <si>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</si>
  <si>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</si>
  <si>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</si>
  <si>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</si>
  <si>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</si>
  <si>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</si>
  <si>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</si>
  <si>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</si>
  <si>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</si>
  <si>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</si>
  <si>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</si>
  <si>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</si>
  <si>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</si>
  <si>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</si>
  <si>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</si>
  <si>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</si>
  <si>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</si>
  <si>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</si>
  <si>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</si>
  <si>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</si>
  <si>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</si>
  <si>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</si>
  <si>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</si>
  <si>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</si>
  <si>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</si>
  <si>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</si>
  <si>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</si>
  <si>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</si>
  <si>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</si>
  <si>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</si>
  <si>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</si>
  <si>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</si>
  <si>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</si>
  <si>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</si>
  <si>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</si>
  <si>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</si>
  <si>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</si>
  <si>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</si>
  <si>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</si>
  <si>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</si>
  <si>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</si>
  <si>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</si>
  <si>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</si>
  <si>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</si>
  <si>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</si>
  <si>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</si>
  <si>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</si>
  <si>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</si>
  <si>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</si>
  <si>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</si>
  <si>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</si>
  <si>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</si>
  <si>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</si>
  <si>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</si>
  <si>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</si>
  <si>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</si>
  <si>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</si>
  <si>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</si>
  <si>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</si>
  <si>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</si>
  <si>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</si>
  <si>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</si>
  <si>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</si>
  <si>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</si>
  <si>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</si>
  <si>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</si>
  <si>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</si>
  <si>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</si>
  <si>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</si>
  <si>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</si>
  <si>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</si>
  <si>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</si>
  <si>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</si>
  <si>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</si>
  <si>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</si>
  <si>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</si>
  <si>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</si>
  <si>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</si>
  <si>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</si>
  <si>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</si>
  <si>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</si>
  <si>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</si>
  <si>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</si>
  <si>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</si>
  <si>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</si>
  <si>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</si>
  <si>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</si>
  <si>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</si>
  <si>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</si>
  <si>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</si>
  <si>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</si>
  <si>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</si>
  <si>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</si>
  <si>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</si>
  <si>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</si>
  <si>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</si>
  <si>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</si>
  <si>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</si>
  <si>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</si>
  <si>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</si>
  <si>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</si>
  <si>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</si>
  <si>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</si>
  <si>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</si>
  <si>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</si>
  <si>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</si>
  <si>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</si>
  <si>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</si>
  <si>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</si>
  <si>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</si>
  <si>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</si>
  <si>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</si>
  <si>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</si>
  <si>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</si>
  <si>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</si>
  <si>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</si>
  <si>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</si>
  <si>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</si>
  <si>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</si>
  <si>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</si>
  <si>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</si>
  <si>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</si>
  <si>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</si>
  <si>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</si>
  <si>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</si>
  <si>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</si>
  <si>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</si>
  <si>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</si>
  <si>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</si>
  <si>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</si>
  <si>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</si>
  <si>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</si>
  <si>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</si>
  <si>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</si>
  <si>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</si>
  <si>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</si>
  <si>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</si>
  <si>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</si>
  <si>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</si>
  <si>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</si>
  <si>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</si>
  <si>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</si>
  <si>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</si>
  <si>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</si>
  <si>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</si>
  <si>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</si>
  <si>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</si>
  <si>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</si>
  <si>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</si>
  <si>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</si>
  <si>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</si>
  <si>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</si>
  <si>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</si>
  <si>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</si>
  <si>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</si>
  <si>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</si>
  <si>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</si>
  <si>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</si>
  <si>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</si>
  <si>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</si>
  <si>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</si>
  <si>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</si>
  <si>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</si>
  <si>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</si>
  <si>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</si>
  <si>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</si>
  <si>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</si>
  <si>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</si>
  <si>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</si>
  <si>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</si>
  <si>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</si>
  <si>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</si>
  <si>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</si>
  <si>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</si>
  <si>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</si>
  <si>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</si>
  <si>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</si>
  <si>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</si>
  <si>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</si>
  <si>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</si>
  <si>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</si>
  <si>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</si>
  <si>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</si>
  <si>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</si>
  <si>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</si>
  <si>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</si>
  <si>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</si>
  <si>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</si>
  <si>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</si>
  <si>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</si>
  <si>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</si>
  <si>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</si>
  <si>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</si>
  <si>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</si>
  <si>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</si>
  <si>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</si>
  <si>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</si>
  <si>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</si>
  <si>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</si>
  <si>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</si>
  <si>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</si>
  <si>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</si>
  <si>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</si>
  <si>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</si>
  <si>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</si>
  <si>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</si>
  <si>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</si>
  <si>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</si>
  <si>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</si>
  <si>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</si>
  <si>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</si>
  <si>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</si>
  <si>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</si>
  <si>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</si>
  <si>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</si>
  <si>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</si>
  <si>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</si>
  <si>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</si>
  <si>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</si>
  <si>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</si>
  <si>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</si>
  <si>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</si>
  <si>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</si>
  <si>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</si>
  <si>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</si>
  <si>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</si>
  <si>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</si>
  <si>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</si>
  <si>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</si>
  <si>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</si>
  <si>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</si>
  <si>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</si>
  <si>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</si>
  <si>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</si>
  <si>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</si>
  <si>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</si>
  <si>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</si>
  <si>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</si>
  <si>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</si>
  <si>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</si>
  <si>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</si>
  <si>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</si>
  <si>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</si>
  <si>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</si>
  <si>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</si>
  <si>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</si>
  <si>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</si>
  <si>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</si>
  <si>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</si>
  <si>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</si>
  <si>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</si>
  <si>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</si>
  <si>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</si>
  <si>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</si>
  <si>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</si>
  <si>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</si>
  <si>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</si>
  <si>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</si>
  <si>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</si>
  <si>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</si>
  <si>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</si>
  <si>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</si>
  <si>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</si>
  <si>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</si>
  <si>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</si>
  <si>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</si>
  <si>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</si>
  <si>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</si>
  <si>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</si>
  <si>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</si>
  <si>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</si>
  <si>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</si>
  <si>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</si>
  <si>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</si>
  <si>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</si>
  <si>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</si>
  <si>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</si>
  <si>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</si>
  <si>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</si>
  <si>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</si>
  <si>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</si>
  <si>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</si>
  <si>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</si>
  <si>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</si>
  <si>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</si>
  <si>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</si>
  <si>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</si>
  <si>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</si>
  <si>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</si>
  <si>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</si>
  <si>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</si>
  <si>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</si>
  <si>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</si>
  <si>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</si>
  <si>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</si>
  <si>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</si>
  <si>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</si>
  <si>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</si>
  <si>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</si>
  <si>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</si>
  <si>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</si>
  <si>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</si>
  <si>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</si>
  <si>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</si>
  <si>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</si>
  <si>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</si>
  <si>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</si>
  <si>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</si>
  <si>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</si>
  <si>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</si>
  <si>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</si>
  <si>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</si>
  <si>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</si>
  <si>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</si>
  <si>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</si>
  <si>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</si>
  <si>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</si>
  <si>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</si>
  <si>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</si>
  <si>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</si>
  <si>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</si>
  <si>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</si>
  <si>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</si>
  <si>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</si>
  <si>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</si>
  <si>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</si>
  <si>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</si>
  <si>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</si>
  <si>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</si>
  <si>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</si>
  <si>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</si>
  <si>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</si>
  <si>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</si>
  <si>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</si>
  <si>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</si>
  <si>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</si>
  <si>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</si>
  <si>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</si>
  <si>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</si>
  <si>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</si>
  <si>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</si>
  <si>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</si>
  <si>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</si>
  <si>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</si>
  <si>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</si>
  <si>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</si>
  <si>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</si>
  <si>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</si>
  <si>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</si>
  <si>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</si>
  <si>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</si>
  <si>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</si>
  <si>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</si>
  <si>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</si>
  <si>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</si>
  <si>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</si>
  <si>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</si>
  <si>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</si>
  <si>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</si>
  <si>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</si>
  <si>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</si>
  <si>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</si>
  <si>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</si>
  <si>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</si>
  <si>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</si>
  <si>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</si>
  <si>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</si>
  <si>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</si>
  <si>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</si>
  <si>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</si>
  <si>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</si>
  <si>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</si>
  <si>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</si>
  <si>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</si>
  <si>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</si>
  <si>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</si>
  <si>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</si>
  <si>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</si>
  <si>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</si>
  <si>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</si>
  <si>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</si>
  <si>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</si>
  <si>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</si>
  <si>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</si>
  <si>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</si>
  <si>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</si>
  <si>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</si>
  <si>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</si>
  <si>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</si>
  <si>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</si>
  <si>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</si>
  <si>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</si>
  <si>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</si>
  <si>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</si>
  <si>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</si>
  <si>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</si>
  <si>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</si>
  <si>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</si>
  <si>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</si>
  <si>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</si>
  <si>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</si>
  <si>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</si>
  <si>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</si>
  <si>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</si>
  <si>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</si>
  <si>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</si>
  <si>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</si>
  <si>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</si>
  <si>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</si>
  <si>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</si>
  <si>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</si>
  <si>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</si>
  <si>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</si>
  <si>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</si>
  <si>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</si>
  <si>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</si>
  <si>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</si>
  <si>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</si>
  <si>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</si>
  <si>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</si>
  <si>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</si>
  <si>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</si>
  <si>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</si>
  <si>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</si>
  <si>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</si>
  <si>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</si>
  <si>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</si>
  <si>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</si>
  <si>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</si>
  <si>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</si>
  <si>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</si>
  <si>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</si>
  <si>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</si>
  <si>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</si>
  <si>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</si>
  <si>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</si>
  <si>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</si>
  <si>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</si>
  <si>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</si>
  <si>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</si>
  <si>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</si>
  <si>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</si>
  <si>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</si>
  <si>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</si>
  <si>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</si>
  <si>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</si>
  <si>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</si>
  <si>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</si>
  <si>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</si>
  <si>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</si>
  <si>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</si>
  <si>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</si>
  <si>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</si>
  <si>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</si>
  <si>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</si>
  <si>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</si>
  <si>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</si>
  <si>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</si>
  <si>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</si>
  <si>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</si>
  <si>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</si>
  <si>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</si>
  <si>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</si>
  <si>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</si>
  <si>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</si>
  <si>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</si>
  <si>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</si>
  <si>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</si>
  <si>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</si>
  <si>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</si>
  <si>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</si>
  <si>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</si>
  <si>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</si>
  <si>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</si>
  <si>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</si>
  <si>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</si>
  <si>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</si>
  <si>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</si>
  <si>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</si>
  <si>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</si>
  <si>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</si>
  <si>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</si>
  <si>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</si>
  <si>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</si>
  <si>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</si>
  <si>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</si>
  <si>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</si>
  <si>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</si>
  <si>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</si>
  <si>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</si>
  <si>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</si>
  <si>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</si>
  <si>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</si>
  <si>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</si>
  <si>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</si>
  <si>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</si>
  <si>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</si>
  <si>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</si>
  <si>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</si>
  <si>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</si>
  <si>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</si>
  <si>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</si>
  <si>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</si>
  <si>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</si>
  <si>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</si>
  <si>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</si>
  <si>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</si>
  <si>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</si>
  <si>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</si>
  <si>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</si>
  <si>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</si>
  <si>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</si>
  <si>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</si>
  <si>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</si>
  <si>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</si>
  <si>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</si>
  <si>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</si>
  <si>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</si>
  <si>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</si>
  <si>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</si>
  <si>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</si>
  <si>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</si>
  <si>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</si>
  <si>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</si>
  <si>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</si>
  <si>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</si>
  <si>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</si>
  <si>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</si>
  <si>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</si>
  <si>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</si>
  <si>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</si>
  <si>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</si>
  <si>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</si>
  <si>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</si>
  <si>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</si>
  <si>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</si>
  <si>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</si>
  <si>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</si>
  <si>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</si>
  <si>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</si>
  <si>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</si>
  <si>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</si>
  <si>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</si>
  <si>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</si>
  <si>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</si>
  <si>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</si>
  <si>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</si>
  <si>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</si>
  <si>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</si>
  <si>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</si>
  <si>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</si>
  <si>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</si>
  <si>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</si>
  <si>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</si>
  <si>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</si>
  <si>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</si>
  <si>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</si>
  <si>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</si>
  <si>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</si>
  <si>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</si>
  <si>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</si>
  <si>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</si>
  <si>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</si>
  <si>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</si>
  <si>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</si>
  <si>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</si>
  <si>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</si>
  <si>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</si>
  <si>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</si>
  <si>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</si>
  <si>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</si>
  <si>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</si>
  <si>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</si>
  <si>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</si>
  <si>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</si>
  <si>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</si>
  <si>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</si>
  <si>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</si>
  <si>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</si>
  <si>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</si>
  <si>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</si>
  <si>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</si>
  <si>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</si>
  <si>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</si>
  <si>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</si>
  <si>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</si>
  <si>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</si>
  <si>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</si>
  <si>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</si>
  <si>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</si>
  <si>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</si>
  <si>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</si>
  <si>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</si>
  <si>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</si>
  <si>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</si>
  <si>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</si>
  <si>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</si>
  <si>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</si>
  <si>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</si>
  <si>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</si>
  <si>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</si>
  <si>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</si>
  <si>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</si>
  <si>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</si>
  <si>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</si>
  <si>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</si>
  <si>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</si>
  <si>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</si>
  <si>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</si>
  <si>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</si>
  <si>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</si>
  <si>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</si>
  <si>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</si>
  <si>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</si>
  <si>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</si>
  <si>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</si>
  <si>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</si>
  <si>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</si>
  <si>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</si>
  <si>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</si>
  <si>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</si>
  <si>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</si>
  <si>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</si>
  <si>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</si>
  <si>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</si>
  <si>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</si>
  <si>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</si>
  <si>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</si>
  <si>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</si>
  <si>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</si>
  <si>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</si>
  <si>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</si>
  <si>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</si>
  <si>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</si>
  <si>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</si>
  <si>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</si>
  <si>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</si>
  <si>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</si>
  <si>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</si>
  <si>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</si>
  <si>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</si>
  <si>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</si>
  <si>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</si>
  <si>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</si>
  <si>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</si>
  <si>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</si>
  <si>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</si>
  <si>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</si>
  <si>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</si>
  <si>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</si>
  <si>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</si>
  <si>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</si>
  <si>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</si>
  <si>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</si>
  <si>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</si>
  <si>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</si>
  <si>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</si>
  <si>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</si>
  <si>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</si>
  <si>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</si>
  <si>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</si>
  <si>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</si>
  <si>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</si>
  <si>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</si>
  <si>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</si>
  <si>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</si>
  <si>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</si>
  <si>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</si>
  <si>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</si>
  <si>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</si>
  <si>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</si>
  <si>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</si>
  <si>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</si>
  <si>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</si>
  <si>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</si>
  <si>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</si>
  <si>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</si>
  <si>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</si>
  <si>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</si>
  <si>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</si>
  <si>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</si>
  <si>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</si>
  <si>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</si>
  <si>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</si>
  <si>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</si>
  <si>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</si>
  <si>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</si>
  <si>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</si>
  <si>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</si>
  <si>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</si>
  <si>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</si>
  <si>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</si>
  <si>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</si>
  <si>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</si>
  <si>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</si>
  <si>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</si>
  <si>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</si>
  <si>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</si>
  <si>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</si>
  <si>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</si>
  <si>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</si>
  <si>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</si>
  <si>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</si>
  <si>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</si>
  <si>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</si>
  <si>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</si>
  <si>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</si>
  <si>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</si>
  <si>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</si>
  <si>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</si>
  <si>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</si>
  <si>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</si>
  <si>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</si>
  <si>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</si>
  <si>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</si>
  <si>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</si>
  <si>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</si>
  <si>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</si>
  <si>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</si>
  <si>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</si>
  <si>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</si>
  <si>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</si>
  <si>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</si>
  <si>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</si>
  <si>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</si>
  <si>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</si>
  <si>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</si>
  <si>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</si>
  <si>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</si>
  <si>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</si>
  <si>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</si>
  <si>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</si>
  <si>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</si>
  <si>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</si>
  <si>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</si>
  <si>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</si>
  <si>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</si>
  <si>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</si>
  <si>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</si>
  <si>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</si>
  <si>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</si>
  <si>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</si>
  <si>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</si>
  <si>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</si>
  <si>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</si>
  <si>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</si>
  <si>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</si>
  <si>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</si>
  <si>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</si>
  <si>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</si>
  <si>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</si>
  <si>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</si>
  <si>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</si>
  <si>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</si>
  <si>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</si>
  <si>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</si>
  <si>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</si>
  <si>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</si>
  <si>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</si>
  <si>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</si>
  <si>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</si>
  <si>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</si>
  <si>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</si>
  <si>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</si>
  <si>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</si>
  <si>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</si>
  <si>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</si>
  <si>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</si>
  <si>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</si>
  <si>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</si>
  <si>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</si>
  <si>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</si>
  <si>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</si>
  <si>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</si>
  <si>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</si>
  <si>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</si>
  <si>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</si>
  <si>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</si>
  <si>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</si>
  <si>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</si>
  <si>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</si>
  <si>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</si>
  <si>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</si>
  <si>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</si>
  <si>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</si>
  <si>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</si>
  <si>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</si>
  <si>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</si>
  <si>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</si>
  <si>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</si>
  <si>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</si>
  <si>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</si>
  <si>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</si>
  <si>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</si>
  <si>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</si>
  <si>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</si>
  <si>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</si>
  <si>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</si>
  <si>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</si>
  <si>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</si>
  <si>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</si>
  <si>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</si>
  <si>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</si>
  <si>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</si>
  <si>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</si>
  <si>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</si>
  <si>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</si>
  <si>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</si>
  <si>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</si>
  <si>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</si>
  <si>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</si>
  <si>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</si>
  <si>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</si>
  <si>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</si>
  <si>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</si>
  <si>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</si>
  <si>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</si>
  <si>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</si>
  <si>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</si>
  <si>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</si>
  <si>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</si>
  <si>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</si>
  <si>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</si>
  <si>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</si>
  <si>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</si>
  <si>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</si>
  <si>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</si>
  <si>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</si>
  <si>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</si>
  <si>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</si>
  <si>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</si>
  <si>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</si>
  <si>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</si>
  <si>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</si>
  <si>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</si>
  <si>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</si>
  <si>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</si>
  <si>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</si>
  <si>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</si>
  <si>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</si>
  <si>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</si>
  <si>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</si>
  <si>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</si>
  <si>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</si>
  <si>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</si>
  <si>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</si>
  <si>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</si>
  <si>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</si>
  <si>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</si>
  <si>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</si>
  <si>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</si>
  <si>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</si>
  <si>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</si>
  <si>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</si>
  <si>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</si>
  <si>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</si>
  <si>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</si>
  <si>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</si>
  <si>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</si>
  <si>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</si>
  <si>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</si>
  <si>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</si>
  <si>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</si>
  <si>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</si>
  <si>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</si>
  <si>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</si>
  <si>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</si>
  <si>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</si>
  <si>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</si>
  <si>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</si>
  <si>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</si>
  <si>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</si>
  <si>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</si>
  <si>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</si>
  <si>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</si>
  <si>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</si>
  <si>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</si>
  <si>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</si>
  <si>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</si>
  <si>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</si>
  <si>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</si>
  <si>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</si>
  <si>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</si>
  <si>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</si>
  <si>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</si>
  <si>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</si>
  <si>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</si>
  <si>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</si>
  <si>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</si>
  <si>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</si>
  <si>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</si>
  <si>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</si>
  <si>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</si>
  <si>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</si>
  <si>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</si>
  <si>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</si>
  <si>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</si>
  <si>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</si>
  <si>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</si>
  <si>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</si>
  <si>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</si>
  <si>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</si>
  <si>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</si>
  <si>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</si>
  <si>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</si>
  <si>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</si>
  <si>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</si>
  <si>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</si>
  <si>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</si>
  <si>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</si>
  <si>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</si>
  <si>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</si>
  <si>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</si>
  <si>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</si>
  <si>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</si>
  <si>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</si>
  <si>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</si>
  <si>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</si>
  <si>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</si>
  <si>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</si>
  <si>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</si>
  <si>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</si>
  <si>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</si>
  <si>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</si>
  <si>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</si>
  <si>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</si>
  <si>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</si>
  <si>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</si>
  <si>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</si>
  <si>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</si>
  <si>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</si>
  <si>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</si>
  <si>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</si>
  <si>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</si>
  <si>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</si>
  <si>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</si>
  <si>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</si>
  <si>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</si>
  <si>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</si>
  <si>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</si>
  <si>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</si>
  <si>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</si>
  <si>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</si>
  <si>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</si>
  <si>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</si>
  <si>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</si>
  <si>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</si>
  <si>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</si>
  <si>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</si>
  <si>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</si>
  <si>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</si>
  <si>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</si>
  <si>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</si>
  <si>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</si>
  <si>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</si>
  <si>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</si>
  <si>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</si>
  <si>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</si>
  <si>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</si>
  <si>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</si>
  <si>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</si>
  <si>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</si>
  <si>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</si>
  <si>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</si>
  <si>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</si>
  <si>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</si>
  <si>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</si>
  <si>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</si>
  <si>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</si>
  <si>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</si>
  <si>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</si>
  <si>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</si>
  <si>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</si>
  <si>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</si>
  <si>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</si>
  <si>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</si>
  <si>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</si>
  <si>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</si>
  <si>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</si>
  <si>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</si>
  <si>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</si>
  <si>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</si>
  <si>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</si>
  <si>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</si>
  <si>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</si>
  <si>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</si>
  <si>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</si>
  <si>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</si>
  <si>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</si>
  <si>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</si>
  <si>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</si>
  <si>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</si>
  <si>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</si>
  <si>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</si>
  <si>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</si>
  <si>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</si>
  <si>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</si>
  <si>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</si>
  <si>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</si>
  <si>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</si>
  <si>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</si>
  <si>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</si>
  <si>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</si>
  <si>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</si>
  <si>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</si>
  <si>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</si>
  <si>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</si>
  <si>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</si>
  <si>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</si>
  <si>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</si>
  <si>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</si>
  <si>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</si>
  <si>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</si>
  <si>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</si>
  <si>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</si>
  <si>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</si>
  <si>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</si>
  <si>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</si>
  <si>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</si>
  <si>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</si>
  <si>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</si>
  <si>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</si>
  <si>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</si>
  <si>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</si>
  <si>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</si>
  <si>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</si>
  <si>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</si>
  <si>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</si>
  <si>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</si>
  <si>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</si>
  <si>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</si>
  <si>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</si>
  <si>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</si>
  <si>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</si>
  <si>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</si>
  <si>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</si>
  <si>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</si>
  <si>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</si>
  <si>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</si>
  <si>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</si>
  <si>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</si>
  <si>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</si>
  <si>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</si>
  <si>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</si>
  <si>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</si>
  <si>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</si>
  <si>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</si>
  <si>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</si>
  <si>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</si>
  <si>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</si>
  <si>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</si>
  <si>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</si>
  <si>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</si>
  <si>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</si>
  <si>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</si>
  <si>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</si>
  <si>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</si>
  <si>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</si>
  <si>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</si>
  <si>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</si>
  <si>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</si>
  <si>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</si>
  <si>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</si>
  <si>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</si>
  <si>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</si>
  <si>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</si>
  <si>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</si>
  <si>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</si>
  <si>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</si>
  <si>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</si>
  <si>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</si>
  <si>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</si>
  <si>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</si>
  <si>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</si>
  <si>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</si>
  <si>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</si>
  <si>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</si>
  <si>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</si>
  <si>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</si>
  <si>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</si>
  <si>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</si>
  <si>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</si>
  <si>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</si>
  <si>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</si>
  <si>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</si>
  <si>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</si>
  <si>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</si>
  <si>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</si>
  <si>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</si>
  <si>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</si>
  <si>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</si>
  <si>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</si>
  <si>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</si>
  <si>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</si>
  <si>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</si>
  <si>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</si>
  <si>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</si>
  <si>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</si>
  <si>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</si>
  <si>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</si>
  <si>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</si>
  <si>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</si>
  <si>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</si>
  <si>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</si>
  <si>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</si>
  <si>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</si>
  <si>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</si>
  <si>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</si>
  <si>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</si>
  <si>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</si>
  <si>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</si>
  <si>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</si>
  <si>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</si>
  <si>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</si>
  <si>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</si>
  <si>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</si>
  <si>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</si>
  <si>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</si>
  <si>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</si>
  <si>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</si>
  <si>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</si>
  <si>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</si>
  <si>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</si>
  <si>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</si>
  <si>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</si>
  <si>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</si>
  <si>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</si>
  <si>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</si>
  <si>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</si>
  <si>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</si>
  <si>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</si>
  <si>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</si>
  <si>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</si>
  <si>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</si>
  <si>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</si>
  <si>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</si>
  <si>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</si>
  <si>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</si>
  <si>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</si>
  <si>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</si>
  <si>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</si>
  <si>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</si>
  <si>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</si>
  <si>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</si>
  <si>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</si>
  <si>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</si>
  <si>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</si>
  <si>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</si>
  <si>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</si>
  <si>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</si>
  <si>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</si>
  <si>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</si>
  <si>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</si>
  <si>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</si>
  <si>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</si>
  <si>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</si>
  <si>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</si>
  <si>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</si>
  <si>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</si>
  <si>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</si>
  <si>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</si>
  <si>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</si>
  <si>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</si>
  <si>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</si>
  <si>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</si>
  <si>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</si>
  <si>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</si>
  <si>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</si>
  <si>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</si>
  <si>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</si>
  <si>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</si>
  <si>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</si>
  <si>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</si>
  <si>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</si>
  <si>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</si>
  <si>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</si>
  <si>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</si>
  <si>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</si>
  <si>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</si>
  <si>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</si>
  <si>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</si>
  <si>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</si>
  <si>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</si>
  <si>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</si>
  <si>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</si>
  <si>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</si>
  <si>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</si>
  <si>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</si>
  <si>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</si>
  <si>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</si>
  <si>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</si>
  <si>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</si>
  <si>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</si>
  <si>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</si>
  <si>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</si>
  <si>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</si>
  <si>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</si>
  <si>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</si>
  <si>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</si>
  <si>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</si>
  <si>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</si>
  <si>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</si>
  <si>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</si>
  <si>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</si>
  <si>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</si>
  <si>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</si>
  <si>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</si>
  <si>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</si>
  <si>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</si>
  <si>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</si>
  <si>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</si>
  <si>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</si>
  <si>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</si>
  <si>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</si>
  <si>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</si>
  <si>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</si>
  <si>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</si>
  <si>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</si>
  <si>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</si>
  <si>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</si>
  <si>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</si>
  <si>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</si>
  <si>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</si>
  <si>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</si>
  <si>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</si>
  <si>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</si>
  <si>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</si>
  <si>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</si>
  <si>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</si>
  <si>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</si>
  <si>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</si>
  <si>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</si>
  <si>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</si>
  <si>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</si>
  <si>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</si>
  <si>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</si>
  <si>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</si>
  <si>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</si>
  <si>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</si>
  <si>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</si>
  <si>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</si>
  <si>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</si>
  <si>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</si>
  <si>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</si>
  <si>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</si>
  <si>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</si>
  <si>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</si>
  <si>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</si>
  <si>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</si>
  <si>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</si>
  <si>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</si>
  <si>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</si>
  <si>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</si>
  <si>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</si>
  <si>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</si>
  <si>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</si>
  <si>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</si>
  <si>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</si>
  <si>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</si>
  <si>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</si>
  <si>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</si>
  <si>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</si>
  <si>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</si>
  <si>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</si>
  <si>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</si>
  <si>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</si>
  <si>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</si>
  <si>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</si>
  <si>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</si>
  <si>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</si>
  <si>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</si>
  <si>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</si>
  <si>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</si>
  <si>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</si>
  <si>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</si>
  <si>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</si>
  <si>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</si>
  <si>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</si>
  <si>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</si>
  <si>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</si>
  <si>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</si>
  <si>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</si>
  <si>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</si>
  <si>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</si>
  <si>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</si>
  <si>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</si>
  <si>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</si>
  <si>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</si>
  <si>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</si>
  <si>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</si>
  <si>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</si>
  <si>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</si>
  <si>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</si>
  <si>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</si>
  <si>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</si>
  <si>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</si>
  <si>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</si>
  <si>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</si>
  <si>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</si>
  <si>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</si>
  <si>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</si>
  <si>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</si>
  <si>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</si>
  <si>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</si>
  <si>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</si>
  <si>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</si>
  <si>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</si>
  <si>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</si>
  <si>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</si>
  <si>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</si>
  <si>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</si>
  <si>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</si>
  <si>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</si>
  <si>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</si>
  <si>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</si>
  <si>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</si>
  <si>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</si>
  <si>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</si>
  <si>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</si>
  <si>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</si>
  <si>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</si>
  <si>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</si>
  <si>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</si>
  <si>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</si>
  <si>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</si>
  <si>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</si>
  <si>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</si>
  <si>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</si>
  <si>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</si>
  <si>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</si>
  <si>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</si>
  <si>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</si>
  <si>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</si>
  <si>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</si>
  <si>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</si>
  <si>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</si>
  <si>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</si>
  <si>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</si>
  <si>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</si>
  <si>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</si>
  <si>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</si>
  <si>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</si>
  <si>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</si>
  <si>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</si>
  <si>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</si>
  <si>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</si>
  <si>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</si>
  <si>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</si>
  <si>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</si>
  <si>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</si>
  <si>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</si>
  <si>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</si>
  <si>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</si>
  <si>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</si>
  <si>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</si>
  <si>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</si>
  <si>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</si>
  <si>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</si>
  <si>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</si>
  <si>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</si>
  <si>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</si>
  <si>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</si>
  <si>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</si>
  <si>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</si>
  <si>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</si>
  <si>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</si>
  <si>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</si>
  <si>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</si>
  <si>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</si>
  <si>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</si>
  <si>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</si>
  <si>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</si>
  <si>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</si>
  <si>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</si>
  <si>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</si>
  <si>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</si>
  <si>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</si>
  <si>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</si>
  <si>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</si>
  <si>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</si>
  <si>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</si>
  <si>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</si>
  <si>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</si>
  <si>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</si>
  <si>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</si>
  <si>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</si>
  <si>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</si>
  <si>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</si>
  <si>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</si>
  <si>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</si>
  <si>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</si>
  <si>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</si>
  <si>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</si>
  <si>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</si>
  <si>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</si>
  <si>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</si>
  <si>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</si>
  <si>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</si>
  <si>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</si>
  <si>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</si>
  <si>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</si>
  <si>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</si>
  <si>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</si>
  <si>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</si>
  <si>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</si>
  <si>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</si>
  <si>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</si>
  <si>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</si>
  <si>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</si>
  <si>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</si>
  <si>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</si>
  <si>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</si>
  <si>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</si>
  <si>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</si>
  <si>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</si>
  <si>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</si>
  <si>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</si>
  <si>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</si>
  <si>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</si>
  <si>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</si>
  <si>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</si>
  <si>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</si>
  <si>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</si>
  <si>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</si>
  <si>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</si>
  <si>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</si>
  <si>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</si>
  <si>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</si>
  <si>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</si>
  <si>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</si>
  <si>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</si>
  <si>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</si>
  <si>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</si>
  <si>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</si>
  <si>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</si>
  <si>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</si>
  <si>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</si>
  <si>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</si>
  <si>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</si>
  <si>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</si>
  <si>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</si>
  <si>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</si>
  <si>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</si>
  <si>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</si>
  <si>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</si>
  <si>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</si>
  <si>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</si>
  <si>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</si>
  <si>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</si>
  <si>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</si>
  <si>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</si>
  <si>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</si>
  <si>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</si>
  <si>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</si>
  <si>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</si>
  <si>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</si>
  <si>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</si>
  <si>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</si>
  <si>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</si>
  <si>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</si>
  <si>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</si>
  <si>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</si>
  <si>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</si>
  <si>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</si>
  <si>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</si>
  <si>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</si>
  <si>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</si>
  <si>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</si>
  <si>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</si>
  <si>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</si>
  <si>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</si>
  <si>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</si>
  <si>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</si>
  <si>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</si>
  <si>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</si>
  <si>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</si>
  <si>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</si>
  <si>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</si>
  <si>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</si>
  <si>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</si>
  <si>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</si>
  <si>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</si>
  <si>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</si>
  <si>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</si>
  <si>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</si>
  <si>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</si>
  <si>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</si>
  <si>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</si>
  <si>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</si>
  <si>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</si>
  <si>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</si>
  <si>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</si>
  <si>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</si>
  <si>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</si>
  <si>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</si>
  <si>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</si>
  <si>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</si>
  <si>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</si>
  <si>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</si>
  <si>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</si>
  <si>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</si>
  <si>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</si>
  <si>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</si>
  <si>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</si>
  <si>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</si>
  <si>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</si>
  <si>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</si>
  <si>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</si>
  <si>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</si>
  <si>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</si>
  <si>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</si>
  <si>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</si>
  <si>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</si>
  <si>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</si>
  <si>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</si>
  <si>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</si>
  <si>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</si>
  <si>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</si>
  <si>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</si>
  <si>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</si>
  <si>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</si>
  <si>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</si>
  <si>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</si>
  <si>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</si>
  <si>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</si>
  <si>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</si>
  <si>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</si>
  <si>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</si>
  <si>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</si>
  <si>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</si>
  <si>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</si>
  <si>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</si>
  <si>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</si>
  <si>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</si>
  <si>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</si>
  <si>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</si>
  <si>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</si>
  <si>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</si>
  <si>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</si>
  <si>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</si>
  <si>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</si>
  <si>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</si>
  <si>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</si>
  <si>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</si>
  <si>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</si>
  <si>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</si>
  <si>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</si>
  <si>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</si>
  <si>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</si>
  <si>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</si>
  <si>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</si>
  <si>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</si>
  <si>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</si>
  <si>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</si>
  <si>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</si>
  <si>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</si>
  <si>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</si>
  <si>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</si>
  <si>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</si>
  <si>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</si>
  <si>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</si>
  <si>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</si>
  <si>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</si>
  <si>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</si>
  <si>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</si>
  <si>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</si>
  <si>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</si>
  <si>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</si>
  <si>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</si>
  <si>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</si>
  <si>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</si>
  <si>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</si>
  <si>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</si>
  <si>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</si>
  <si>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</si>
  <si>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</si>
  <si>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</si>
  <si>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</si>
  <si>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</si>
  <si>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</si>
  <si>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</si>
  <si>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</si>
  <si>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</si>
  <si>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</si>
  <si>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</si>
  <si>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</si>
  <si>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</si>
  <si>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</si>
  <si>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</si>
  <si>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</si>
  <si>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</si>
  <si>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</si>
  <si>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</si>
  <si>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</si>
  <si>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</si>
  <si>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</si>
  <si>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</si>
  <si>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</si>
  <si>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</si>
  <si>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</si>
  <si>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</si>
  <si>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</si>
  <si>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</si>
  <si>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</si>
  <si>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</si>
  <si>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</si>
  <si>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</si>
  <si>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</si>
  <si>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</si>
  <si>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</si>
  <si>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</si>
  <si>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</si>
  <si>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</si>
  <si>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</si>
  <si>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</si>
  <si>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</si>
  <si>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</si>
  <si>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</si>
  <si>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</si>
  <si>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</si>
  <si>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</si>
  <si>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</si>
  <si>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</si>
  <si>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</si>
  <si>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</si>
  <si>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</si>
  <si>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</si>
  <si>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</si>
  <si>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</si>
  <si>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</si>
  <si>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</si>
  <si>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</si>
  <si>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</si>
  <si>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</si>
  <si>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</si>
  <si>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</si>
  <si>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</si>
  <si>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</si>
  <si>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</si>
  <si>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</si>
  <si>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</si>
  <si>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</si>
  <si>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</si>
  <si>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</si>
  <si>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</si>
  <si>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</si>
  <si>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</si>
  <si>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</si>
  <si>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</si>
  <si>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</si>
  <si>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</si>
  <si>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</si>
  <si>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</si>
  <si>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</si>
  <si>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</si>
  <si>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</si>
  <si>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</si>
  <si>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</si>
  <si>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</si>
  <si>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</si>
  <si>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</si>
  <si>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</si>
  <si>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</si>
  <si>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</si>
  <si>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</si>
  <si>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</si>
  <si>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</si>
  <si>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</si>
  <si>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</si>
  <si>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</si>
  <si>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</si>
  <si>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</si>
  <si>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</si>
  <si>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</si>
  <si>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</si>
  <si>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</si>
  <si>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</si>
  <si>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</si>
  <si>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</si>
  <si>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</si>
  <si>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</si>
  <si>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</si>
  <si>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</si>
  <si>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</si>
  <si>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</si>
  <si>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</si>
  <si>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</si>
  <si>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</si>
  <si>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</si>
  <si>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</si>
  <si>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</si>
  <si>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</si>
  <si>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</si>
  <si>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</si>
  <si>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</si>
  <si>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</si>
  <si>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</si>
  <si>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</si>
  <si>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</si>
  <si>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</si>
  <si>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</si>
  <si>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</si>
  <si>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</si>
  <si>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</si>
  <si>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</si>
  <si>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</si>
  <si>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</si>
  <si>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</si>
  <si>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</si>
  <si>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</si>
  <si>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</si>
  <si>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</si>
  <si>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</si>
  <si>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</si>
  <si>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</si>
  <si>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</si>
  <si>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</si>
  <si>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</si>
  <si>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</si>
  <si>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</si>
  <si>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</si>
  <si>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</si>
  <si>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</si>
  <si>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</si>
  <si>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</si>
  <si>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</si>
  <si>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</si>
  <si>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</si>
  <si>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</si>
  <si>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</si>
  <si>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</si>
  <si>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</si>
  <si>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</si>
  <si>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</si>
  <si>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</si>
  <si>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</si>
  <si>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</si>
  <si>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</si>
  <si>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</si>
  <si>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</si>
  <si>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</si>
  <si>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</si>
  <si>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</si>
  <si>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</si>
  <si>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</si>
  <si>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</si>
  <si>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</si>
  <si>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</si>
  <si>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</si>
  <si>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</si>
  <si>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</si>
  <si>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</si>
  <si>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</si>
  <si>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</si>
  <si>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</si>
  <si>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</si>
  <si>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</si>
  <si>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</si>
  <si>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</si>
  <si>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</si>
  <si>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</si>
  <si>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</si>
  <si>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</si>
  <si>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</si>
  <si>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</si>
  <si>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</si>
  <si>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</si>
  <si>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</si>
  <si>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</si>
  <si>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</si>
  <si>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</si>
  <si>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</si>
  <si>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</si>
  <si>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</si>
  <si>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</si>
  <si>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</si>
  <si>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</si>
  <si>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</si>
  <si>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</si>
  <si>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</si>
  <si>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</si>
  <si>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</si>
  <si>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</si>
  <si>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</si>
  <si>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</si>
  <si>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</si>
  <si>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</si>
  <si>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</si>
  <si>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</si>
  <si>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</si>
  <si>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</si>
  <si>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</si>
  <si>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</si>
  <si>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</si>
  <si>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</si>
  <si>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</si>
  <si>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</si>
  <si>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</si>
  <si>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</si>
  <si>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</si>
  <si>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</si>
  <si>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</si>
  <si>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</si>
  <si>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</si>
  <si>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</si>
  <si>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</si>
  <si>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</si>
  <si>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</si>
  <si>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</si>
  <si>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</si>
  <si>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</si>
  <si>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</si>
  <si>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</si>
  <si>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</si>
  <si>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</si>
  <si>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</si>
  <si>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</si>
  <si>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</si>
  <si>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</si>
  <si>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</si>
  <si>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</si>
  <si>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</si>
  <si>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</si>
  <si>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</si>
  <si>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</si>
  <si>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</si>
  <si>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</si>
  <si>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</si>
  <si>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</si>
  <si>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</si>
  <si>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</si>
  <si>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</si>
  <si>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</si>
  <si>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</si>
  <si>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</si>
  <si>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</si>
  <si>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</si>
  <si>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</si>
  <si>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</si>
  <si>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</si>
  <si>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</si>
  <si>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</si>
  <si>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</si>
  <si>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</si>
  <si>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</si>
  <si>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</si>
  <si>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</si>
  <si>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</si>
  <si>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</si>
  <si>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</si>
  <si>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</si>
  <si>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</si>
  <si>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</si>
  <si>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</si>
  <si>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</si>
  <si>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</si>
  <si>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</si>
  <si>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</si>
  <si>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</si>
  <si>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</si>
  <si>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</si>
  <si>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</si>
  <si>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</si>
  <si>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</si>
  <si>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</si>
  <si>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</si>
  <si>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</si>
  <si>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</si>
  <si>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</si>
  <si>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</si>
  <si>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</si>
  <si>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</si>
  <si>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</si>
  <si>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</si>
  <si>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</si>
  <si>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</si>
  <si>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</si>
  <si>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</si>
  <si>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</si>
  <si>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</si>
  <si>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</si>
  <si>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</si>
  <si>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</si>
  <si>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</si>
  <si>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</si>
  <si>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</si>
  <si>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</si>
  <si>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</si>
  <si>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</si>
  <si>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</si>
  <si>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</si>
  <si>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</si>
  <si>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</si>
  <si>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</si>
  <si>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</si>
  <si>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</si>
  <si>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</si>
  <si>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</si>
  <si>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</si>
  <si>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</si>
  <si>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</si>
  <si>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</si>
  <si>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</si>
  <si>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</si>
  <si>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</si>
  <si>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</si>
  <si>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</si>
  <si>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</si>
  <si>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</si>
  <si>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</si>
  <si>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</si>
  <si>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</si>
  <si>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</si>
  <si>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</si>
  <si>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</si>
  <si>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</si>
  <si>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</si>
  <si>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</si>
  <si>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</si>
  <si>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</si>
  <si>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</si>
  <si>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</si>
  <si>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</si>
  <si>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</si>
  <si>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</si>
  <si>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</si>
  <si>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</si>
  <si>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</si>
  <si>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</si>
  <si>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</si>
  <si>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</si>
  <si>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</si>
  <si>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</si>
  <si>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</si>
  <si>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</si>
  <si>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</si>
  <si>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</si>
  <si>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</si>
  <si>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</si>
  <si>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</si>
  <si>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</si>
  <si>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</si>
  <si>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</si>
  <si>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</si>
  <si>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</si>
  <si>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</si>
  <si>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</si>
  <si>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</si>
  <si>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</si>
  <si>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</si>
  <si>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</si>
  <si>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</si>
  <si>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</si>
  <si>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</si>
  <si>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</si>
  <si>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</si>
  <si>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</si>
  <si>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</si>
  <si>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</si>
  <si>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</si>
  <si>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</si>
  <si>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</si>
  <si>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</si>
  <si>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</si>
  <si>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</si>
  <si>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</si>
  <si>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</si>
  <si>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</si>
  <si>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</si>
  <si>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</si>
  <si>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</si>
  <si>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</si>
  <si>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</si>
  <si>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</si>
  <si>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</si>
  <si>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</si>
  <si>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</si>
  <si>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</si>
  <si>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</si>
  <si>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</si>
  <si>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</si>
  <si>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</si>
  <si>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</si>
  <si>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</si>
  <si>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</si>
  <si>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</si>
  <si>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</si>
  <si>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</si>
  <si>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</si>
  <si>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</si>
  <si>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</si>
  <si>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</si>
  <si>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</si>
  <si>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</si>
  <si>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</si>
  <si>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</si>
  <si>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</si>
  <si>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</si>
  <si>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</si>
  <si>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</si>
  <si>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</si>
  <si>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</si>
  <si>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</si>
  <si>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</si>
  <si>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</si>
  <si>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</si>
  <si>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</si>
  <si>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</si>
  <si>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</si>
  <si>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</si>
  <si>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</si>
  <si>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</si>
  <si>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</si>
  <si>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</si>
  <si>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</si>
  <si>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</si>
  <si>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</si>
  <si>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</si>
  <si>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</si>
  <si>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</si>
  <si>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</si>
  <si>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</si>
  <si>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</si>
  <si>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</si>
  <si>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</si>
  <si>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</si>
  <si>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</si>
  <si>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</si>
  <si>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</si>
  <si>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</si>
  <si>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</si>
  <si>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</si>
  <si>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</si>
  <si>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</si>
  <si>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</si>
  <si>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</si>
  <si>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</si>
  <si>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</si>
  <si>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</si>
  <si>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</si>
  <si>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</si>
  <si>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</si>
  <si>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</si>
  <si>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</si>
  <si>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</si>
  <si>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</si>
  <si>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</si>
  <si>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</si>
  <si>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</si>
  <si>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</si>
  <si>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</si>
  <si>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</si>
  <si>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</si>
  <si>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</si>
  <si>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</si>
  <si>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</si>
  <si>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</si>
  <si>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</si>
  <si>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</si>
  <si>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</si>
  <si>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</si>
  <si>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</si>
  <si>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</si>
  <si>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</si>
  <si>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</si>
  <si>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</si>
  <si>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</si>
  <si>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</si>
  <si>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</si>
  <si>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</si>
  <si>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</si>
  <si>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</si>
  <si>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</si>
  <si>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</si>
  <si>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</si>
  <si>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</si>
  <si>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</si>
  <si>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</si>
  <si>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</si>
  <si>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</si>
  <si>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</si>
  <si>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</si>
  <si>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</si>
  <si>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</si>
  <si>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</si>
  <si>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</si>
  <si>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</si>
  <si>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</si>
  <si>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</si>
  <si>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</si>
  <si>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</si>
  <si>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</si>
  <si>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</si>
  <si>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</si>
  <si>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</si>
  <si>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</si>
  <si>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</si>
  <si>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</si>
  <si>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</si>
  <si>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</si>
  <si>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</si>
  <si>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</si>
  <si>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</si>
  <si>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</si>
  <si>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</si>
  <si>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</si>
  <si>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</si>
  <si>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</si>
  <si>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</si>
  <si>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</si>
  <si>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</si>
  <si>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</si>
  <si>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</si>
  <si>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</si>
  <si>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</si>
  <si>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</si>
  <si>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</si>
  <si>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</si>
  <si>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</si>
  <si>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</si>
  <si>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</si>
  <si>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</si>
  <si>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</si>
  <si>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</si>
  <si>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</si>
  <si>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</si>
  <si>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</si>
  <si>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</si>
  <si>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</si>
  <si>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</si>
  <si>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</si>
  <si>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</si>
  <si>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</si>
  <si>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</si>
  <si>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</si>
  <si>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</si>
  <si>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</si>
  <si>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</si>
  <si>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</si>
  <si>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</si>
  <si>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</si>
  <si>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</si>
  <si>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</si>
  <si>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</si>
  <si>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</si>
  <si>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</si>
  <si>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</si>
  <si>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</si>
  <si>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</si>
  <si>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</si>
  <si>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</si>
  <si>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</si>
  <si>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</si>
  <si>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</si>
  <si>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</si>
  <si>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</si>
  <si>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</si>
  <si>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</si>
  <si>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</si>
  <si>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</si>
  <si>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</si>
  <si>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</si>
  <si>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</si>
  <si>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</si>
  <si>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</si>
  <si>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</si>
  <si>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</si>
  <si>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</si>
  <si>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</si>
  <si>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</si>
  <si>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</si>
  <si>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</si>
  <si>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</si>
  <si>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</si>
  <si>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</si>
  <si>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</si>
  <si>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</si>
  <si>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</si>
  <si>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</si>
  <si>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</si>
  <si>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</si>
  <si>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</si>
  <si>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</si>
  <si>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</si>
  <si>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</si>
  <si>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</si>
  <si>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</si>
  <si>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</si>
  <si>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</si>
  <si>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</si>
  <si>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</si>
  <si>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</si>
  <si>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</si>
  <si>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</si>
  <si>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</si>
  <si>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</si>
  <si>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</si>
  <si>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</si>
  <si>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</si>
  <si>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</si>
  <si>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</si>
  <si>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</si>
  <si>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</si>
  <si>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</si>
  <si>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</si>
  <si>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</si>
  <si>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</si>
  <si>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</si>
  <si>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</si>
  <si>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</si>
  <si>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</si>
  <si>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</si>
  <si>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</si>
  <si>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</si>
  <si>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</si>
  <si>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</si>
  <si>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</si>
  <si>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</si>
  <si>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</si>
  <si>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</si>
  <si>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</si>
  <si>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</si>
  <si>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</si>
  <si>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</si>
  <si>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</si>
  <si>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</si>
  <si>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</si>
  <si>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</si>
  <si>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</si>
  <si>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</si>
  <si>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</si>
  <si>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</si>
  <si>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</si>
  <si>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</si>
  <si>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</si>
  <si>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</si>
  <si>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</si>
  <si>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</si>
  <si>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</si>
  <si>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</si>
  <si>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</si>
  <si>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</si>
  <si>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</si>
  <si>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</si>
  <si>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</si>
  <si>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</si>
  <si>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</si>
  <si>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</si>
  <si>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</si>
  <si>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</si>
  <si>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</si>
  <si>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</si>
  <si>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</si>
  <si>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</si>
  <si>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</si>
  <si>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</si>
  <si>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</si>
  <si>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</si>
  <si>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</si>
  <si>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</si>
  <si>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</si>
  <si>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</si>
  <si>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</si>
  <si>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</si>
  <si>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</si>
  <si>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</si>
  <si>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</si>
  <si>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</si>
  <si>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</si>
  <si>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</si>
  <si>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</si>
  <si>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</si>
  <si>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</si>
  <si>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</si>
  <si>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</si>
  <si>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</si>
  <si>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</si>
  <si>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</si>
  <si>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</si>
  <si>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</si>
  <si>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</si>
  <si>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</si>
  <si>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</si>
  <si>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</si>
  <si>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</si>
  <si>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</si>
  <si>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</si>
  <si>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</si>
  <si>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</si>
  <si>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</si>
  <si>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</si>
  <si>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</si>
  <si>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</si>
  <si>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</si>
  <si>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</si>
  <si>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</si>
  <si>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</si>
  <si>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</si>
  <si>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</si>
  <si>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</si>
  <si>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</si>
  <si>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</si>
  <si>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</si>
  <si>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</si>
  <si>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</si>
  <si>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</si>
  <si>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</si>
  <si>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</si>
  <si>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</si>
  <si>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</si>
  <si>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</si>
  <si>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</si>
  <si>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</si>
  <si>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</si>
  <si>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</si>
  <si>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</si>
  <si>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</si>
  <si>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</si>
  <si>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</si>
  <si>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</si>
  <si>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</si>
  <si>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</si>
  <si>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</si>
  <si>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</si>
  <si>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</si>
  <si>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</si>
  <si>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</si>
  <si>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</si>
  <si>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</si>
  <si>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</si>
  <si>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</si>
  <si>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</si>
  <si>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</si>
  <si>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</si>
  <si>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</si>
  <si>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</si>
  <si>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</si>
  <si>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</si>
  <si>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</si>
  <si>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</si>
  <si>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</si>
  <si>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</si>
  <si>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</si>
  <si>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</si>
  <si>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</si>
  <si>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</si>
  <si>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</si>
  <si>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</si>
  <si>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</si>
  <si>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</si>
  <si>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</si>
  <si>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</si>
  <si>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</si>
  <si>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</si>
  <si>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</si>
  <si>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</si>
  <si>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</si>
  <si>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</si>
  <si>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</si>
  <si>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</si>
  <si>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</si>
  <si>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</si>
  <si>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</si>
  <si>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</si>
  <si>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</si>
  <si>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</si>
  <si>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</si>
  <si>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</si>
  <si>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</si>
  <si>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</si>
  <si>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</si>
  <si>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</si>
  <si>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</si>
  <si>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</si>
  <si>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</si>
  <si>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</si>
  <si>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</si>
  <si>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</si>
  <si>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</si>
  <si>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</si>
  <si>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</si>
  <si>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</si>
  <si>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</si>
  <si>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</si>
  <si>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</si>
  <si>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</si>
  <si>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</si>
  <si>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</si>
  <si>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</si>
  <si>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</si>
  <si>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</si>
  <si>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</si>
  <si>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</si>
  <si>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</si>
  <si>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</si>
  <si>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</si>
  <si>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</si>
  <si>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</si>
  <si>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</si>
  <si>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</si>
  <si>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</si>
  <si>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</si>
  <si>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</si>
  <si>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</si>
  <si>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</si>
  <si>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</si>
  <si>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</si>
  <si>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</si>
  <si>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</si>
  <si>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</si>
  <si>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</si>
  <si>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</si>
  <si>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</si>
  <si>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</si>
  <si>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</si>
  <si>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</si>
  <si>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</si>
  <si>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</si>
  <si>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</si>
  <si>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</si>
  <si>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</si>
  <si>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</si>
  <si>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</si>
  <si>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</si>
  <si>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</si>
  <si>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</si>
  <si>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</si>
  <si>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</si>
  <si>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</si>
  <si>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</si>
  <si>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</si>
  <si>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</si>
  <si>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</si>
  <si>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</si>
  <si>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</si>
  <si>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</si>
  <si>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</si>
  <si>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</si>
  <si>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</si>
  <si>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</si>
  <si>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</si>
  <si>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</si>
  <si>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</si>
  <si>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</si>
  <si>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</si>
  <si>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</si>
  <si>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</si>
  <si>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</si>
  <si>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</si>
  <si>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</si>
  <si>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</si>
  <si>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</si>
  <si>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</si>
  <si>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</si>
  <si>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</si>
  <si>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</si>
  <si>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</si>
  <si>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</si>
  <si>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</si>
  <si>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</si>
  <si>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</si>
  <si>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</si>
  <si>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</si>
  <si>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</si>
  <si>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</si>
  <si>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</si>
  <si>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</si>
  <si>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</si>
  <si>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</si>
  <si>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</si>
  <si>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</si>
  <si>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</si>
  <si>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</si>
  <si>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</si>
  <si>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</si>
  <si>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</si>
  <si>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</si>
  <si>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</si>
  <si>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</si>
  <si>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</si>
  <si>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</si>
  <si>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</si>
  <si>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</si>
  <si>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</si>
  <si>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</si>
  <si>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</si>
  <si>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</si>
  <si>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</si>
  <si>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</si>
  <si>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</si>
  <si>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</si>
  <si>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</si>
  <si>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</si>
  <si>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</si>
  <si>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</si>
  <si>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</si>
  <si>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</si>
  <si>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</si>
  <si>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</si>
  <si>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</si>
  <si>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</si>
  <si>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</si>
  <si>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</si>
  <si>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</si>
  <si>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</si>
  <si>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</si>
  <si>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</si>
  <si>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</si>
  <si>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</si>
  <si>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</si>
  <si>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</si>
  <si>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</si>
  <si>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</si>
  <si>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</si>
  <si>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</si>
  <si>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</si>
  <si>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</si>
  <si>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</si>
  <si>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</si>
  <si>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</si>
  <si>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</si>
  <si>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</si>
  <si>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</si>
  <si>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</si>
  <si>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</si>
  <si>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</si>
  <si>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</si>
  <si>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</si>
  <si>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</si>
  <si>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</si>
  <si>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</si>
  <si>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</si>
  <si>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</si>
  <si>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</si>
  <si>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</si>
  <si>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</si>
  <si>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</si>
  <si>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</si>
  <si>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</si>
  <si>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</si>
  <si>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</si>
  <si>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</si>
  <si>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</si>
  <si>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</si>
  <si>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</si>
  <si>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</si>
  <si>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</si>
  <si>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</si>
  <si>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</si>
  <si>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</si>
  <si>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</si>
  <si>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</si>
  <si>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</si>
  <si>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</si>
  <si>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</si>
  <si>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</si>
  <si>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</si>
  <si>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</si>
  <si>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</si>
  <si>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</si>
  <si>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</si>
  <si>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</si>
  <si>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</si>
  <si>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</si>
  <si>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</si>
  <si>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</si>
  <si>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</si>
  <si>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</si>
  <si>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</si>
  <si>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</si>
  <si>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</si>
  <si>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</si>
  <si>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</si>
  <si>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</si>
  <si>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</si>
  <si>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</si>
  <si>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</si>
  <si>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</si>
  <si>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</si>
  <si>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</si>
  <si>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</si>
  <si>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</si>
  <si>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</si>
  <si>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</si>
  <si>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</si>
  <si>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</si>
  <si>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</si>
  <si>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</si>
  <si>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</si>
  <si>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</si>
  <si>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</si>
  <si>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</si>
  <si>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</si>
  <si>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</si>
  <si>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</si>
  <si>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</si>
  <si>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</si>
  <si>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</si>
  <si>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</si>
  <si>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</si>
  <si>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</si>
  <si>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</si>
  <si>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</si>
  <si>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</si>
  <si>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</si>
  <si>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</si>
  <si>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</si>
  <si>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</si>
  <si>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</si>
  <si>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</si>
  <si>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</si>
  <si>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</si>
  <si>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</si>
  <si>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</si>
  <si>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</si>
  <si>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</si>
  <si>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</si>
  <si>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</si>
  <si>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</si>
  <si>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</si>
  <si>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</si>
  <si>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</si>
  <si>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</si>
  <si>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</si>
  <si>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</si>
  <si>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</si>
  <si>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</si>
  <si>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</si>
  <si>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</si>
  <si>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</si>
  <si>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</si>
  <si>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</si>
  <si>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</si>
  <si>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</si>
  <si>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</si>
  <si>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</si>
  <si>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</si>
  <si>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</si>
  <si>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</si>
  <si>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</si>
  <si>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</si>
  <si>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</si>
  <si>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</si>
  <si>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</si>
  <si>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</si>
  <si>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</si>
  <si>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</si>
  <si>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</si>
  <si>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</si>
  <si>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</si>
  <si>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</si>
  <si>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</si>
  <si>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</si>
  <si>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</si>
  <si>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</si>
  <si>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</si>
  <si>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</si>
  <si>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</si>
  <si>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</si>
  <si>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</si>
  <si>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</si>
  <si>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</si>
  <si>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</si>
  <si>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</si>
  <si>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</si>
  <si>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</si>
  <si>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</si>
  <si>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</si>
  <si>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</si>
  <si>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</si>
  <si>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</si>
  <si>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</si>
  <si>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</si>
  <si>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</si>
  <si>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</si>
  <si>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</si>
  <si>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</si>
  <si>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</si>
  <si>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</si>
  <si>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</si>
  <si>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</si>
  <si>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</si>
  <si>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</si>
  <si>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</si>
  <si>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</si>
  <si>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</si>
  <si>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</si>
  <si>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</si>
  <si>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</si>
  <si>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</si>
  <si>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</si>
  <si>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</si>
  <si>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</si>
  <si>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</si>
  <si>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</si>
  <si>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</si>
  <si>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</si>
  <si>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</si>
  <si>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</si>
  <si>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</si>
  <si>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</si>
  <si>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</si>
  <si>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</si>
  <si>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</si>
  <si>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</si>
  <si>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</si>
  <si>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</si>
  <si>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</si>
  <si>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</si>
  <si>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</si>
  <si>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</si>
  <si>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</si>
  <si>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</si>
  <si>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</si>
  <si>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</si>
  <si>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</si>
  <si>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</si>
  <si>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</si>
  <si>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</si>
  <si>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</si>
  <si>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</si>
  <si>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</si>
  <si>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</si>
  <si>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</si>
  <si>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</si>
  <si>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</si>
  <si>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</si>
  <si>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</si>
  <si>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</si>
  <si>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</si>
  <si>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</si>
  <si>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</si>
  <si>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</si>
  <si>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</si>
  <si>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</si>
  <si>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</si>
  <si>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</si>
  <si>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</si>
  <si>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</si>
  <si>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</si>
  <si>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</si>
  <si>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</si>
  <si>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</si>
  <si>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</si>
  <si>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</si>
  <si>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</si>
  <si>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</si>
  <si>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</si>
  <si>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</si>
  <si>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</si>
  <si>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</si>
  <si>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</si>
  <si>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</si>
  <si>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</si>
  <si>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</si>
  <si>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</si>
  <si>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</si>
  <si>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</si>
  <si>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</si>
  <si>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</si>
  <si>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</si>
  <si>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</si>
  <si>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</si>
  <si>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</si>
  <si>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</si>
  <si>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</si>
  <si>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</si>
  <si>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</si>
  <si>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</si>
  <si>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</si>
  <si>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</si>
  <si>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</si>
  <si>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</si>
  <si>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</si>
  <si>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</si>
  <si>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</si>
  <si>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</si>
  <si>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</si>
  <si>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</si>
  <si>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</si>
  <si>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</si>
  <si>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</si>
  <si>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</si>
  <si>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</si>
  <si>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</si>
  <si>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</si>
  <si>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</si>
  <si>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</si>
  <si>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</si>
  <si>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</si>
  <si>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</si>
  <si>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</si>
  <si>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</si>
  <si>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</si>
  <si>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</si>
  <si>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</si>
  <si>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</si>
  <si>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</si>
  <si>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</si>
  <si>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</si>
  <si>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</si>
  <si>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</si>
  <si>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</si>
  <si>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</si>
  <si>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</si>
  <si>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</si>
  <si>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</si>
  <si>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</si>
  <si>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</si>
  <si>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</si>
  <si>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</si>
  <si>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</si>
  <si>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</si>
  <si>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</si>
  <si>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</si>
  <si>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</si>
  <si>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</si>
  <si>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</si>
  <si>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</si>
  <si>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</si>
  <si>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</si>
  <si>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</si>
  <si>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</si>
  <si>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</si>
  <si>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</si>
  <si>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</si>
  <si>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</si>
  <si>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</si>
  <si>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</si>
  <si>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</si>
  <si>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</si>
  <si>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</si>
  <si>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</si>
  <si>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</si>
  <si>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</si>
  <si>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</si>
  <si>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</si>
  <si>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</si>
  <si>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</si>
  <si>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</si>
  <si>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</si>
  <si>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</si>
  <si>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</si>
  <si>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</si>
  <si>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</si>
  <si>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</si>
  <si>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</si>
  <si>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</si>
  <si>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</si>
  <si>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</si>
  <si>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</si>
  <si>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</si>
  <si>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</si>
  <si>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</si>
  <si>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</si>
  <si>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</si>
  <si>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</si>
  <si>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</si>
  <si>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</si>
  <si>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</si>
  <si>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</si>
  <si>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</si>
  <si>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</si>
  <si>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</si>
  <si>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</si>
  <si>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</si>
  <si>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</si>
  <si>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</si>
  <si>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</si>
  <si>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</si>
  <si>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</si>
  <si>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</si>
  <si>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</si>
  <si>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</si>
  <si>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</si>
  <si>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</si>
  <si>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</si>
  <si>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</si>
  <si>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</si>
  <si>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</si>
  <si>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</si>
  <si>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</si>
  <si>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</si>
  <si>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</si>
  <si>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</si>
  <si>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</si>
  <si>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</si>
  <si>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</si>
  <si>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</si>
  <si>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</si>
  <si>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</si>
  <si>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</si>
  <si>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</si>
  <si>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</si>
  <si>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</si>
  <si>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</si>
  <si>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</si>
  <si>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</si>
  <si>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</si>
  <si>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</si>
  <si>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</si>
  <si>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</si>
  <si>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</si>
  <si>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</si>
  <si>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</si>
  <si>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</si>
  <si>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</si>
  <si>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</si>
  <si>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</si>
  <si>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</si>
  <si>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</si>
  <si>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</si>
  <si>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</si>
  <si>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</si>
  <si>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</si>
  <si>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</si>
  <si>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</si>
  <si>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</si>
  <si>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</si>
  <si>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</si>
  <si>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</si>
  <si>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</si>
  <si>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</si>
  <si>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</si>
  <si>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</si>
  <si>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</si>
  <si>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</si>
  <si>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</si>
  <si>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</si>
  <si>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</si>
  <si>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</si>
  <si>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</si>
  <si>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</si>
  <si>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</si>
  <si>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</si>
  <si>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</si>
  <si>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</si>
  <si>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</si>
  <si>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</si>
  <si>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</si>
  <si>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</si>
  <si>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</si>
  <si>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</si>
  <si>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</si>
  <si>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</si>
  <si>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</si>
  <si>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</si>
  <si>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</si>
  <si>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</si>
  <si>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</si>
  <si>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</si>
  <si>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</si>
  <si>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</si>
  <si>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</si>
  <si>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</si>
  <si>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</si>
  <si>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</si>
  <si>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</si>
  <si>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</si>
  <si>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</si>
  <si>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</si>
  <si>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</si>
  <si>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</si>
  <si>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</si>
  <si>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</si>
  <si>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</si>
  <si>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</si>
  <si>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</si>
  <si>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</si>
  <si>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</si>
  <si>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</si>
  <si>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</si>
  <si>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</si>
  <si>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</si>
  <si>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</si>
  <si>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</si>
  <si>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</si>
  <si>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</si>
  <si>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</si>
  <si>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</si>
  <si>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</si>
  <si>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</si>
  <si>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</si>
  <si>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</si>
  <si>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</si>
  <si>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</si>
  <si>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</si>
  <si>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</si>
  <si>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</si>
  <si>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</si>
  <si>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</si>
  <si>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</si>
  <si>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</si>
  <si>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</si>
  <si>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</si>
  <si>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</si>
  <si>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</si>
  <si>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</si>
  <si>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</si>
  <si>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</si>
  <si>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</si>
  <si>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</si>
  <si>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</si>
  <si>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</si>
  <si>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</si>
  <si>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</si>
  <si>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</si>
  <si>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</si>
  <si>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</si>
  <si>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</si>
  <si>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</si>
  <si>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</si>
  <si>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</si>
  <si>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</si>
  <si>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</si>
  <si>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</si>
  <si>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</si>
  <si>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</si>
  <si>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</si>
  <si>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</si>
  <si>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</si>
  <si>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</si>
  <si>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</si>
  <si>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</si>
  <si>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</si>
  <si>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</si>
  <si>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</si>
  <si>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</si>
  <si>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</si>
  <si>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</si>
  <si>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</si>
  <si>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</si>
  <si>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</si>
  <si>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</si>
  <si>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</si>
  <si>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</si>
  <si>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</si>
  <si>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</si>
  <si>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</si>
  <si>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</si>
  <si>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</si>
  <si>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</si>
  <si>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</si>
  <si>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</si>
  <si>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</si>
  <si>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</si>
  <si>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</si>
  <si>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</si>
  <si>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</si>
  <si>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</si>
  <si>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</si>
  <si>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</si>
  <si>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</si>
  <si>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</si>
  <si>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</si>
  <si>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</si>
  <si>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</si>
  <si>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</si>
  <si>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</si>
  <si>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</si>
  <si>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</si>
  <si>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</si>
  <si>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</si>
  <si>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</si>
  <si>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</si>
  <si>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</si>
  <si>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</si>
  <si>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</si>
  <si>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</si>
  <si>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</si>
  <si>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</si>
  <si>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</si>
  <si>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</si>
  <si>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</si>
  <si>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</si>
  <si>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</si>
  <si>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</si>
  <si>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</si>
  <si>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</si>
  <si>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</si>
  <si>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</si>
  <si>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</si>
  <si>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</si>
  <si>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</si>
  <si>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</si>
  <si>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</si>
  <si>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</si>
  <si>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</si>
  <si>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</si>
  <si>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</si>
  <si>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</si>
  <si>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</si>
  <si>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</si>
  <si>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</si>
  <si>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</si>
  <si>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</si>
  <si>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</si>
  <si>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</si>
  <si>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</si>
  <si>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</si>
  <si>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</si>
  <si>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</si>
  <si>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</si>
  <si>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</si>
  <si>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</si>
  <si>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</si>
  <si>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</si>
  <si>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</si>
  <si>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</si>
  <si>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</si>
  <si>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</si>
  <si>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</si>
  <si>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</si>
  <si>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</si>
  <si>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</si>
  <si>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</si>
  <si>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</si>
  <si>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</si>
  <si>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</si>
  <si>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</si>
  <si>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</si>
  <si>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</si>
  <si>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</si>
  <si>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</si>
  <si>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</si>
  <si>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</si>
  <si>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</si>
  <si>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</si>
  <si>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</si>
  <si>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</si>
  <si>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</si>
  <si>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</si>
  <si>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</si>
  <si>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</si>
  <si>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</si>
  <si>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</si>
  <si>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</si>
  <si>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</si>
  <si>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</si>
  <si>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</si>
  <si>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</si>
  <si>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</si>
  <si>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</si>
  <si>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</si>
  <si>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</si>
  <si>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</si>
  <si>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</si>
  <si>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</si>
  <si>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</si>
  <si>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</si>
  <si>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</si>
  <si>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</si>
  <si>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</si>
  <si>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</si>
  <si>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</si>
  <si>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</si>
  <si>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</si>
  <si>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</si>
  <si>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</si>
  <si>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</si>
  <si>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</si>
  <si>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</si>
  <si>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</si>
  <si>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</si>
  <si>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</si>
  <si>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</si>
  <si>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</si>
  <si>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</si>
  <si>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</si>
  <si>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</si>
  <si>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</si>
  <si>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</si>
  <si>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</si>
  <si>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</si>
  <si>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</si>
  <si>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</si>
  <si>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</si>
  <si>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</si>
  <si>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</si>
  <si>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</si>
  <si>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</si>
  <si>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</si>
  <si>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</si>
  <si>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</si>
  <si>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</si>
  <si>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</si>
  <si>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</si>
  <si>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</si>
  <si>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</si>
  <si>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</si>
  <si>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</si>
  <si>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</si>
  <si>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</si>
  <si>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</si>
  <si>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</si>
  <si>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</si>
  <si>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</si>
  <si>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</si>
  <si>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</si>
  <si>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</si>
  <si>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</si>
  <si>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</si>
  <si>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</si>
  <si>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</si>
  <si>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</si>
  <si>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</si>
  <si>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</si>
  <si>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</si>
  <si>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</si>
  <si>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</si>
  <si>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</si>
  <si>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</si>
  <si>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</si>
  <si>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</si>
  <si>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</si>
  <si>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</si>
  <si>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</si>
  <si>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</si>
  <si>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</si>
  <si>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</si>
  <si>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</si>
  <si>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</si>
  <si>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</si>
  <si>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</si>
  <si>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</si>
  <si>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</si>
  <si>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</si>
  <si>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</si>
  <si>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</si>
  <si>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</si>
  <si>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</si>
  <si>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</si>
  <si>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</si>
  <si>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</si>
  <si>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</si>
  <si>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</si>
  <si>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</si>
  <si>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</si>
  <si>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</si>
  <si>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</si>
  <si>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</si>
  <si>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</si>
  <si>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</si>
  <si>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</si>
  <si>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</si>
  <si>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</si>
  <si>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</si>
  <si>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</si>
  <si>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</si>
  <si>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</si>
  <si>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</si>
  <si>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</si>
  <si>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</si>
  <si>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</si>
  <si>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</si>
  <si>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</si>
  <si>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</si>
  <si>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</si>
  <si>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</si>
  <si>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</si>
  <si>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</si>
  <si>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</si>
  <si>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</si>
  <si>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</si>
  <si>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</si>
  <si>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</si>
  <si>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</si>
  <si>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</si>
  <si>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</si>
  <si>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</si>
  <si>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</si>
  <si>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</si>
  <si>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</si>
  <si>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</si>
  <si>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</si>
  <si>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</si>
  <si>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</si>
  <si>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</si>
  <si>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</si>
  <si>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</si>
  <si>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</si>
  <si>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</si>
  <si>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</si>
  <si>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</si>
  <si>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</si>
  <si>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</si>
  <si>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</si>
  <si>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</si>
  <si>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</si>
  <si>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</si>
  <si>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</si>
  <si>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</si>
  <si>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</si>
  <si>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</si>
  <si>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</si>
  <si>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</si>
  <si>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</si>
  <si>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</si>
  <si>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</si>
  <si>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</si>
  <si>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</si>
  <si>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</si>
  <si>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</si>
  <si>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</si>
  <si>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</si>
  <si>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</si>
  <si>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</si>
  <si>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</si>
  <si>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</si>
  <si>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</si>
  <si>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</si>
  <si>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</si>
  <si>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</si>
  <si>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</si>
  <si>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</si>
  <si>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</si>
  <si>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</si>
  <si>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</si>
  <si>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</si>
  <si>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</si>
  <si>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</si>
  <si>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</si>
  <si>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</si>
  <si>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</si>
  <si>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</si>
  <si>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</si>
  <si>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</si>
  <si>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</si>
  <si>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</si>
  <si>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</si>
  <si>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</si>
  <si>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</si>
  <si>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</si>
  <si>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</si>
  <si>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</si>
  <si>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</si>
  <si>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</si>
  <si>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</si>
  <si>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</si>
  <si>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</si>
  <si>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</si>
  <si>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</si>
  <si>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</si>
  <si>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</si>
  <si>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</si>
  <si>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</si>
  <si>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</si>
  <si>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</si>
  <si>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</si>
  <si>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</si>
  <si>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</si>
  <si>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</si>
  <si>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</si>
  <si>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</si>
  <si>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</si>
  <si>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</si>
  <si>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</si>
  <si>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</si>
  <si>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</si>
  <si>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</si>
  <si>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</si>
  <si>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</si>
  <si>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</si>
  <si>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</si>
  <si>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</si>
  <si>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</si>
  <si>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</si>
  <si>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</si>
  <si>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</si>
  <si>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</si>
  <si>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</si>
  <si>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</si>
  <si>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</si>
  <si>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</si>
  <si>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</si>
  <si>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</si>
  <si>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</si>
  <si>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</si>
  <si>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</si>
  <si>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</si>
  <si>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</si>
  <si>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</si>
  <si>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</si>
  <si>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</si>
  <si>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</si>
  <si>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</si>
  <si>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</si>
  <si>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</si>
  <si>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</si>
  <si>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</si>
  <si>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</si>
  <si>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</si>
  <si>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</si>
  <si>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</si>
  <si>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</si>
  <si>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</si>
  <si>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</si>
  <si>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</si>
  <si>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</si>
  <si>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</si>
  <si>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</si>
  <si>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</si>
  <si>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</si>
  <si>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</si>
  <si>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</si>
  <si>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</si>
  <si>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</si>
  <si>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</si>
  <si>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</si>
  <si>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</si>
  <si>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</si>
  <si>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</si>
  <si>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</si>
  <si>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</si>
  <si>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</si>
  <si>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</si>
  <si>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</si>
  <si>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</si>
  <si>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</si>
  <si>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</si>
  <si>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</si>
  <si>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</si>
  <si>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</si>
  <si>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</si>
  <si>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</si>
  <si>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</si>
  <si>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</si>
  <si>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</si>
  <si>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</si>
  <si>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</si>
  <si>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</si>
  <si>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</si>
  <si>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</si>
  <si>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</si>
  <si>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</si>
  <si>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</si>
  <si>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</si>
  <si>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</si>
  <si>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</si>
  <si>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</si>
  <si>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</si>
  <si>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</si>
  <si>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</si>
  <si>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</si>
  <si>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</si>
  <si>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</si>
  <si>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</si>
  <si>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</si>
  <si>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</si>
  <si>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</si>
  <si>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</si>
  <si>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</si>
  <si>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</si>
  <si>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</si>
  <si>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</si>
  <si>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</si>
  <si>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</si>
  <si>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</si>
  <si>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</si>
  <si>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</si>
  <si>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</si>
  <si>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</si>
  <si>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</si>
  <si>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</si>
  <si>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</si>
  <si>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</si>
  <si>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</si>
  <si>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</si>
  <si>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</si>
  <si>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</si>
  <si>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</si>
  <si>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</si>
  <si>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</si>
  <si>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</si>
  <si>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</si>
  <si>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</si>
  <si>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</si>
  <si>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</si>
  <si>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</si>
  <si>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</si>
  <si>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</si>
  <si>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</si>
  <si>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</si>
  <si>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</si>
  <si>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</si>
  <si>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</si>
  <si>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</si>
  <si>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</si>
  <si>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</si>
  <si>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</si>
  <si>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</si>
  <si>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</si>
  <si>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</si>
  <si>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</si>
  <si>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</si>
  <si>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</si>
  <si>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</si>
  <si>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</si>
  <si>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</si>
  <si>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</si>
  <si>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</si>
  <si>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</si>
  <si>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</si>
  <si>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</si>
  <si>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</si>
  <si>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</si>
  <si>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</si>
  <si>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</si>
  <si>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</si>
  <si>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</si>
  <si>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</si>
  <si>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</si>
  <si>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</si>
  <si>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</si>
  <si>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</si>
  <si>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</si>
  <si>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</si>
  <si>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</si>
  <si>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</si>
  <si>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</si>
  <si>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</si>
  <si>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</si>
  <si>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</si>
  <si>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</si>
  <si>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</si>
  <si>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</si>
  <si>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</si>
  <si>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</si>
  <si>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</si>
  <si>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</si>
  <si>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</si>
  <si>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</si>
  <si>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</si>
  <si>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</si>
  <si>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</si>
  <si>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</si>
  <si>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</si>
  <si>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</si>
  <si>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</si>
  <si>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</si>
  <si>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</si>
  <si>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</si>
  <si>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</si>
  <si>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</si>
  <si>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</si>
  <si>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</si>
  <si>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</si>
  <si>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</si>
  <si>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</si>
  <si>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</si>
  <si>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</si>
  <si>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</si>
  <si>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</si>
  <si>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</si>
  <si>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</si>
  <si>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</si>
  <si>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</si>
  <si>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</si>
  <si>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</si>
  <si>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</si>
  <si>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</si>
  <si>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</si>
  <si>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</si>
  <si>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</si>
  <si>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</si>
  <si>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</si>
  <si>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</si>
  <si>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</si>
  <si>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</si>
  <si>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</si>
  <si>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</si>
  <si>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</si>
  <si>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</si>
  <si>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</si>
  <si>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</si>
  <si>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</si>
  <si>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</si>
  <si>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</si>
  <si>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</si>
  <si>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</si>
  <si>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</si>
  <si>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</si>
  <si>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</si>
  <si>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</si>
  <si>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</si>
  <si>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</si>
  <si>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</si>
  <si>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</si>
  <si>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</si>
  <si>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</si>
  <si>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</si>
  <si>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</si>
  <si>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</si>
  <si>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</si>
  <si>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</si>
  <si>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</si>
  <si>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</si>
  <si>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</si>
  <si>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</si>
  <si>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</si>
  <si>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</si>
  <si>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</si>
  <si>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</si>
  <si>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</si>
  <si>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</si>
  <si>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</si>
  <si>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</si>
  <si>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</si>
  <si>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</si>
  <si>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</si>
  <si>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</si>
  <si>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</si>
  <si>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</si>
  <si>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</si>
  <si>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</si>
  <si>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</si>
  <si>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</si>
  <si>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</si>
  <si>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</si>
  <si>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</si>
  <si>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</si>
  <si>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</si>
  <si>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</si>
  <si>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</si>
  <si>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</si>
  <si>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</si>
  <si>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</si>
  <si>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</si>
  <si>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</si>
  <si>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</si>
  <si>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</si>
  <si>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</si>
  <si>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</si>
  <si>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</si>
  <si>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</si>
  <si>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</si>
  <si>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</si>
  <si>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</si>
  <si>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</si>
  <si>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</si>
  <si>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</si>
  <si>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</si>
  <si>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</si>
  <si>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</si>
  <si>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</si>
  <si>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</si>
  <si>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</si>
  <si>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</si>
  <si>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</si>
  <si>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</si>
  <si>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</si>
  <si>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</si>
  <si>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</si>
  <si>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</si>
  <si>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</si>
  <si>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</si>
  <si>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</si>
  <si>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</si>
  <si>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</si>
  <si>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</si>
  <si>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</si>
  <si>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</si>
  <si>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</si>
  <si>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</si>
  <si>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</si>
  <si>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</si>
  <si>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</si>
  <si>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</si>
  <si>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</si>
  <si>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</si>
  <si>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</si>
  <si>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</si>
  <si>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</si>
  <si>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</si>
  <si>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</si>
  <si>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</si>
  <si>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</si>
  <si>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</si>
  <si>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</si>
  <si>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</si>
  <si>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</si>
  <si>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</si>
  <si>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</si>
  <si>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</si>
  <si>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</si>
  <si>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</si>
  <si>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</si>
  <si>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</si>
  <si>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</si>
  <si>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</si>
  <si>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</si>
  <si>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</si>
  <si>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</si>
  <si>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</si>
  <si>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</si>
  <si>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</si>
  <si>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</si>
  <si>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</si>
  <si>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</si>
  <si>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</si>
  <si>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</si>
  <si>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</si>
  <si>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</si>
  <si>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</si>
  <si>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</si>
  <si>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</si>
  <si>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</si>
  <si>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</si>
  <si>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</si>
  <si>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</si>
  <si>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</si>
  <si>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</si>
  <si>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</si>
  <si>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</si>
  <si>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</si>
  <si>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</si>
  <si>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</si>
  <si>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</si>
  <si>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</si>
  <si>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</si>
  <si>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</si>
  <si>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</si>
  <si>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</si>
  <si>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</si>
  <si>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</si>
  <si>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</si>
  <si>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</si>
  <si>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</si>
  <si>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</si>
  <si>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</si>
  <si>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</si>
  <si>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</si>
  <si>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</si>
  <si>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</si>
  <si>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</si>
  <si>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</si>
  <si>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</si>
  <si>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</si>
  <si>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</si>
  <si>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</si>
  <si>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</si>
  <si>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</si>
  <si>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</si>
  <si>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</si>
  <si>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</si>
  <si>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</si>
  <si>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</si>
  <si>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</si>
  <si>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</si>
  <si>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</si>
  <si>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</si>
  <si>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</si>
  <si>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</si>
  <si>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</si>
  <si>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</si>
  <si>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</si>
  <si>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</si>
  <si>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</si>
  <si>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</si>
  <si>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</si>
  <si>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</si>
  <si>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</si>
  <si>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</si>
  <si>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</si>
  <si>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</si>
  <si>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</si>
  <si>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</si>
  <si>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</si>
  <si>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</si>
  <si>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</si>
  <si>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</si>
  <si>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</si>
  <si>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</si>
  <si>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</si>
  <si>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</si>
  <si>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</si>
  <si>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</si>
  <si>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</si>
  <si>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</si>
  <si>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</si>
  <si>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</si>
  <si>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</si>
  <si>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</si>
  <si>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</si>
  <si>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</si>
  <si>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</si>
  <si>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</si>
  <si>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</si>
  <si>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</si>
  <si>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</si>
  <si>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</si>
  <si>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</si>
  <si>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</si>
  <si>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</si>
  <si>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</si>
  <si>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</si>
  <si>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</si>
  <si>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</si>
  <si>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</si>
  <si>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</si>
  <si>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</si>
  <si>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</si>
  <si>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</si>
  <si>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</si>
  <si>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</si>
  <si>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</si>
  <si>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</si>
  <si>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</si>
  <si>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</si>
  <si>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</si>
  <si>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</si>
  <si>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</si>
  <si>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</si>
  <si>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</si>
  <si>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</si>
  <si>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</si>
  <si>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</si>
  <si>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</si>
  <si>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</si>
  <si>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</si>
  <si>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</si>
  <si>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</si>
  <si>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</si>
  <si>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</si>
  <si>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</si>
  <si>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</si>
  <si>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</si>
  <si>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</si>
  <si>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</si>
  <si>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</si>
  <si>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</si>
  <si>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</si>
  <si>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</si>
  <si>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</si>
  <si>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</si>
  <si>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</si>
  <si>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</si>
  <si>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</si>
  <si>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</si>
  <si>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</si>
  <si>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</si>
  <si>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</si>
  <si>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</si>
  <si>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</si>
  <si>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</si>
  <si>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</si>
  <si>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</si>
  <si>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</si>
  <si>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</si>
  <si>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</si>
  <si>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</si>
  <si>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</si>
  <si>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</si>
  <si>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</si>
  <si>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</si>
  <si>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</si>
  <si>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</si>
  <si>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</si>
  <si>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</si>
  <si>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</si>
  <si>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</si>
  <si>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</si>
  <si>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</si>
  <si>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</si>
  <si>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</si>
  <si>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</si>
  <si>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</si>
  <si>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</si>
  <si>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</si>
  <si>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</si>
  <si>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</si>
  <si>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</si>
  <si>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</si>
  <si>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</si>
  <si>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</si>
  <si>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</si>
  <si>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</si>
  <si>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</si>
  <si>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</si>
  <si>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</si>
  <si>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</si>
  <si>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</si>
  <si>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</si>
  <si>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</si>
  <si>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</si>
  <si>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</si>
  <si>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</si>
  <si>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</si>
  <si>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</si>
  <si>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</si>
  <si>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</si>
  <si>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</si>
  <si>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</si>
  <si>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</si>
  <si>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</si>
  <si>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</si>
  <si>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</si>
  <si>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</si>
  <si>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</si>
  <si>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</si>
  <si>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</si>
  <si>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</si>
  <si>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</si>
  <si>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</si>
  <si>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</si>
  <si>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</si>
  <si>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</si>
  <si>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</si>
  <si>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</si>
  <si>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</si>
  <si>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</si>
  <si>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</si>
  <si>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</si>
  <si>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</si>
  <si>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</si>
  <si>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</si>
  <si>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</si>
  <si>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</si>
  <si>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</si>
  <si>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</si>
  <si>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</si>
  <si>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</si>
  <si>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</si>
  <si>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</si>
  <si>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</si>
  <si>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</si>
  <si>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</si>
  <si>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</si>
  <si>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</si>
  <si>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</si>
  <si>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</si>
  <si>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</si>
  <si>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</si>
  <si>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</si>
  <si>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</si>
  <si>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</si>
  <si>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</si>
  <si>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</si>
  <si>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</si>
  <si>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</si>
  <si>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</si>
  <si>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</si>
  <si>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</si>
  <si>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</si>
  <si>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</si>
  <si>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</si>
  <si>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</si>
  <si>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</si>
  <si>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</si>
  <si>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</si>
  <si>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</si>
  <si>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</si>
  <si>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</si>
  <si>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</si>
  <si>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</si>
  <si>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</si>
  <si>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</si>
  <si>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</si>
  <si>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</si>
  <si>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</si>
  <si>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</si>
  <si>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</si>
  <si>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</si>
  <si>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</si>
  <si>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</si>
  <si>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</si>
  <si>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</si>
  <si>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</si>
  <si>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</si>
  <si>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</si>
  <si>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</si>
  <si>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</si>
  <si>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</si>
  <si>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</si>
  <si>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</si>
  <si>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</si>
  <si>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</si>
  <si>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</si>
  <si>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</si>
  <si>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</si>
  <si>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</si>
  <si>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</si>
  <si>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</si>
  <si>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</si>
  <si>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</si>
  <si>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</si>
  <si>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</si>
  <si>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</si>
  <si>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</si>
  <si>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</si>
  <si>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</si>
  <si>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</si>
  <si>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</si>
  <si>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</si>
  <si>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</si>
  <si>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</si>
  <si>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</si>
  <si>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</si>
  <si>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</si>
  <si>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</si>
  <si>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</si>
  <si>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</si>
  <si>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</si>
  <si>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</si>
  <si>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</si>
  <si>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</si>
  <si>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</si>
  <si>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</si>
  <si>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</si>
  <si>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</si>
  <si>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</si>
  <si>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</si>
  <si>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</si>
  <si>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</si>
  <si>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</si>
  <si>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</si>
  <si>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</si>
  <si>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</si>
  <si>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</si>
  <si>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</si>
  <si>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</si>
  <si>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</si>
  <si>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</si>
  <si>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</si>
  <si>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</si>
  <si>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</si>
  <si>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</si>
  <si>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</si>
  <si>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</si>
  <si>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</si>
  <si>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</si>
  <si>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</si>
  <si>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</si>
  <si>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</si>
  <si>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</si>
  <si>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</si>
  <si>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</si>
  <si>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</si>
  <si>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</si>
  <si>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</si>
  <si>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</si>
  <si>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</si>
  <si>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</si>
  <si>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</si>
  <si>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</si>
  <si>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</si>
  <si>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</si>
  <si>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</si>
  <si>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</si>
  <si>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</si>
  <si>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</si>
  <si>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</si>
  <si>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</si>
  <si>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</si>
  <si>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</si>
  <si>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</si>
  <si>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</si>
  <si>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</si>
  <si>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</si>
  <si>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</si>
  <si>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</si>
  <si>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</si>
  <si>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</si>
  <si>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</si>
  <si>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</si>
  <si>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</si>
  <si>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</si>
  <si>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</si>
  <si>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</si>
  <si>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</si>
  <si>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</si>
  <si>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</si>
  <si>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</si>
  <si>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</si>
  <si>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</si>
  <si>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</si>
  <si>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</si>
  <si>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</si>
  <si>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</si>
  <si>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</si>
  <si>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</si>
  <si>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</si>
  <si>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</si>
  <si>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</si>
  <si>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</si>
  <si>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</si>
  <si>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</si>
  <si>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</si>
  <si>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</si>
  <si>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</si>
  <si>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</si>
  <si>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</si>
  <si>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</si>
  <si>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</si>
  <si>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</si>
  <si>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</si>
  <si>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</si>
  <si>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</si>
  <si>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</si>
  <si>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</si>
  <si>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</si>
  <si>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</si>
  <si>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</si>
  <si>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</si>
  <si>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</si>
  <si>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</si>
  <si>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</si>
  <si>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</si>
  <si>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</si>
  <si>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</si>
  <si>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</si>
  <si>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</si>
  <si>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</si>
  <si>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</si>
  <si>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</si>
  <si>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</si>
  <si>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</si>
  <si>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</si>
  <si>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</si>
  <si>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</si>
  <si>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</si>
  <si>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</si>
  <si>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</si>
  <si>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</si>
  <si>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</si>
  <si>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</si>
  <si>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</si>
  <si>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</si>
  <si>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</si>
  <si>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</si>
  <si>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</si>
  <si>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</si>
  <si>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</si>
  <si>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</si>
  <si>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</si>
  <si>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</si>
  <si>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</si>
  <si>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</si>
  <si>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</si>
  <si>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</si>
  <si>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</si>
  <si>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</si>
  <si>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</si>
  <si>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</si>
  <si>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</si>
  <si>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</si>
  <si>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</si>
  <si>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</si>
  <si>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</si>
  <si>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</si>
  <si>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</si>
  <si>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</si>
  <si>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</si>
  <si>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</si>
  <si>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</si>
  <si>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</si>
  <si>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</si>
  <si>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</si>
  <si>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</si>
  <si>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</si>
  <si>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</si>
  <si>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</si>
  <si>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</si>
  <si>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</si>
  <si>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</si>
  <si>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</si>
  <si>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</si>
  <si>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</si>
  <si>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</si>
  <si>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</si>
  <si>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</si>
  <si>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</si>
  <si>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</si>
  <si>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</si>
  <si>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</si>
  <si>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</si>
  <si>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</si>
  <si>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</si>
  <si>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</si>
  <si>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</si>
  <si>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</si>
  <si>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</si>
  <si>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</si>
  <si>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</si>
  <si>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</si>
  <si>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</si>
  <si>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</si>
  <si>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</si>
  <si>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</si>
  <si>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</si>
  <si>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</si>
  <si>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</si>
  <si>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</si>
  <si>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</si>
  <si>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</si>
  <si>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</si>
  <si>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</si>
  <si>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</si>
  <si>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</si>
  <si>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</si>
  <si>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</si>
  <si>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</si>
  <si>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</si>
  <si>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</si>
  <si>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</si>
  <si>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</si>
  <si>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</si>
  <si>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</si>
  <si>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</si>
  <si>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</si>
  <si>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</si>
  <si>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</si>
  <si>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</si>
  <si>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</si>
  <si>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</si>
  <si>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</si>
  <si>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</si>
  <si>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</si>
  <si>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</si>
  <si>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</si>
  <si>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</si>
  <si>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</si>
  <si>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</si>
  <si>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</si>
  <si>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</si>
  <si>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</si>
  <si>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</si>
  <si>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</si>
  <si>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</si>
  <si>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</si>
  <si>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</si>
  <si>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</si>
  <si>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</si>
  <si>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</si>
  <si>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</si>
  <si>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</si>
  <si>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</si>
  <si>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</si>
  <si>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</si>
  <si>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</si>
  <si>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</si>
  <si>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</si>
  <si>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</si>
  <si>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</si>
  <si>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</si>
  <si>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</si>
  <si>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</si>
  <si>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</si>
  <si>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</si>
  <si>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</si>
  <si>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</si>
  <si>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</si>
  <si>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</si>
  <si>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</si>
  <si>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</si>
  <si>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</si>
  <si>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</si>
  <si>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</si>
  <si>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</si>
  <si>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</si>
  <si>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</si>
  <si>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</si>
  <si>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</si>
  <si>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</si>
  <si>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</si>
  <si>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</si>
  <si>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</si>
  <si>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</si>
  <si>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</si>
  <si>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</si>
  <si>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</si>
  <si>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</si>
  <si>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</si>
  <si>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</si>
  <si>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</si>
  <si>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</si>
  <si>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</si>
  <si>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</si>
  <si>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</si>
  <si>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</si>
  <si>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</si>
  <si>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</si>
  <si>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</si>
  <si>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</si>
  <si>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</si>
  <si>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</si>
  <si>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</si>
  <si>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</si>
  <si>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</si>
  <si>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</si>
  <si>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</si>
  <si>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</si>
  <si>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</si>
  <si>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</si>
  <si>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</si>
  <si>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</si>
  <si>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</si>
  <si>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</si>
  <si>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</si>
  <si>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</si>
  <si>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</si>
  <si>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</si>
  <si>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</si>
  <si>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</si>
  <si>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</si>
  <si>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</si>
  <si>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</si>
  <si>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</si>
  <si>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</si>
  <si>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</si>
  <si>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</si>
  <si>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</si>
  <si>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</si>
  <si>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</si>
  <si>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</si>
  <si>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</si>
  <si>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</si>
  <si>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</si>
  <si>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</si>
  <si>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</si>
  <si>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</si>
  <si>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</si>
  <si>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</si>
  <si>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</si>
  <si>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</si>
  <si>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</si>
  <si>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</si>
  <si>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</si>
  <si>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</si>
  <si>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</si>
  <si>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</si>
  <si>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</si>
  <si>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</si>
  <si>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</si>
  <si>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</si>
  <si>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</si>
  <si>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</si>
  <si>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</si>
  <si>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</si>
  <si>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</si>
  <si>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</si>
  <si>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</si>
  <si>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</si>
  <si>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</si>
  <si>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</si>
  <si>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</si>
  <si>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</si>
  <si>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</si>
  <si>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</si>
  <si>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</si>
  <si>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</si>
  <si>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</si>
  <si>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</si>
  <si>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</si>
  <si>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</si>
  <si>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</si>
  <si>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</si>
  <si>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</si>
  <si>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</si>
  <si>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</si>
  <si>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</si>
  <si>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</si>
  <si>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</si>
  <si>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</si>
  <si>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</si>
  <si>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</si>
  <si>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</si>
  <si>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</si>
  <si>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</si>
  <si>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</si>
  <si>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</si>
  <si>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</si>
  <si>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</si>
  <si>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</si>
  <si>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</si>
  <si>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</si>
  <si>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</si>
  <si>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</si>
  <si>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</si>
  <si>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</si>
  <si>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</si>
  <si>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</si>
  <si>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</si>
  <si>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</si>
  <si>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</si>
  <si>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</si>
  <si>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</si>
  <si>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</si>
  <si>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</si>
  <si>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</si>
  <si>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</si>
  <si>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</si>
  <si>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</si>
  <si>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</si>
  <si>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</si>
  <si>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</si>
  <si>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</si>
  <si>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</si>
  <si>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</si>
  <si>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</si>
  <si>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</si>
  <si>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</si>
  <si>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</si>
  <si>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</si>
  <si>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</si>
  <si>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</si>
  <si>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</si>
  <si>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</si>
  <si>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</si>
  <si>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</si>
  <si>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</si>
  <si>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</si>
  <si>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</si>
  <si>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</si>
  <si>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</si>
  <si>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</si>
  <si>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</si>
  <si>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</si>
  <si>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</si>
  <si>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</si>
  <si>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</si>
  <si>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</si>
  <si>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</si>
  <si>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</si>
  <si>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</si>
  <si>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</si>
  <si>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</si>
  <si>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</si>
  <si>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</si>
  <si>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</si>
  <si>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</si>
  <si>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</si>
  <si>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</si>
  <si>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</si>
  <si>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</si>
  <si>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</si>
  <si>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</si>
  <si>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</si>
  <si>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</si>
  <si>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</si>
  <si>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</si>
  <si>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</si>
  <si>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</si>
  <si>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</si>
  <si>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</si>
  <si>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</si>
  <si>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</si>
  <si>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</si>
  <si>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</si>
  <si>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</si>
  <si>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</si>
  <si>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</si>
  <si>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</si>
  <si>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</si>
  <si>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</si>
  <si>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</si>
  <si>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</si>
  <si>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</si>
  <si>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</si>
  <si>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</si>
  <si>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</si>
  <si>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</si>
  <si>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</si>
  <si>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</si>
  <si>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</si>
  <si>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</si>
  <si>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</si>
  <si>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</si>
  <si>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</si>
  <si>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</si>
  <si>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</si>
  <si>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</si>
  <si>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</si>
  <si>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</si>
  <si>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</si>
  <si>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</si>
  <si>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</si>
  <si>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</si>
  <si>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</si>
  <si>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</si>
  <si>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</si>
  <si>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</si>
  <si>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</si>
  <si>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</si>
  <si>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</si>
  <si>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</si>
  <si>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</si>
  <si>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</si>
  <si>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</si>
  <si>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</si>
  <si>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</si>
  <si>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</si>
  <si>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</si>
  <si>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</si>
  <si>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</si>
  <si>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</si>
  <si>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</si>
  <si>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</si>
  <si>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</si>
  <si>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</si>
  <si>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</si>
  <si>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</si>
  <si>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</si>
  <si>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</si>
  <si>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</si>
  <si>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</si>
  <si>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</si>
  <si>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</si>
  <si>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</si>
  <si>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</si>
  <si>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</si>
  <si>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</si>
  <si>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</si>
  <si>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</si>
  <si>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</si>
  <si>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</si>
  <si>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</si>
  <si>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</si>
  <si>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</si>
  <si>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</si>
  <si>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</si>
  <si>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</si>
  <si>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</si>
  <si>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</si>
  <si>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</si>
  <si>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</si>
  <si>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</si>
  <si>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</si>
  <si>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</si>
  <si>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</si>
  <si>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</si>
  <si>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</si>
  <si>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</si>
  <si>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</si>
  <si>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</si>
  <si>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</si>
  <si>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</si>
  <si>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</si>
  <si>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</si>
  <si>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</si>
  <si>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</si>
  <si>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</si>
  <si>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</si>
  <si>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</si>
  <si>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</si>
  <si>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</si>
  <si>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</si>
  <si>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</si>
  <si>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</si>
  <si>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</si>
  <si>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</si>
  <si>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</si>
  <si>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</si>
  <si>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</si>
  <si>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</si>
  <si>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</si>
  <si>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</si>
  <si>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</si>
  <si>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</si>
  <si>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</si>
  <si>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</si>
  <si>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</si>
  <si>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</si>
  <si>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</si>
  <si>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</si>
  <si>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</si>
  <si>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</si>
  <si>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</si>
  <si>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</si>
  <si>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</si>
  <si>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</si>
  <si>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</si>
  <si>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</si>
  <si>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</si>
  <si>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</si>
  <si>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</si>
  <si>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</si>
  <si>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</si>
  <si>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</si>
  <si>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</si>
  <si>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</si>
  <si>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</si>
  <si>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</si>
  <si>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</si>
  <si>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</si>
  <si>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</si>
  <si>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</si>
  <si>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</si>
  <si>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</si>
  <si>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</si>
  <si>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</si>
  <si>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</si>
  <si>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</si>
  <si>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</si>
  <si>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</si>
  <si>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</si>
  <si>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</si>
  <si>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</si>
  <si>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</si>
  <si>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</si>
  <si>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</si>
  <si>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</si>
  <si>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</si>
  <si>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</si>
  <si>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</si>
  <si>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</si>
  <si>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</si>
  <si>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</si>
  <si>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</si>
  <si>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</si>
  <si>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</si>
  <si>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</si>
  <si>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</si>
  <si>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</si>
  <si>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</si>
  <si>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</si>
  <si>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</si>
  <si>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</si>
  <si>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</si>
  <si>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</si>
  <si>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</si>
  <si>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</si>
  <si>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</si>
  <si>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</si>
  <si>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</si>
  <si>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</si>
  <si>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</si>
  <si>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</si>
  <si>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</si>
  <si>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</si>
  <si>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</si>
  <si>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</si>
  <si>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</si>
  <si>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</si>
  <si>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</si>
  <si>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</si>
  <si>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</si>
  <si>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</si>
  <si>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</si>
  <si>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</si>
  <si>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</si>
  <si>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</si>
  <si>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</si>
  <si>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</si>
  <si>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</si>
  <si>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</si>
  <si>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</si>
  <si>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</si>
  <si>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</si>
  <si>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</si>
  <si>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</si>
  <si>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</si>
  <si>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</si>
  <si>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</si>
  <si>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</si>
  <si>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</si>
  <si>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</si>
  <si>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</si>
  <si>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</si>
  <si>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</si>
  <si>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</si>
  <si>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</si>
  <si>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</si>
  <si>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</si>
  <si>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</si>
  <si>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</si>
  <si>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</si>
  <si>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</si>
  <si>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</si>
  <si>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</si>
  <si>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</si>
  <si>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</si>
  <si>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</si>
  <si>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</si>
  <si>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</si>
  <si>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</si>
  <si>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</si>
  <si>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</si>
  <si>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</si>
  <si>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</si>
  <si>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</si>
  <si>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</si>
  <si>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</si>
  <si>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</si>
  <si>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</si>
  <si>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</si>
  <si>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</si>
  <si>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</si>
  <si>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</si>
  <si>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</si>
  <si>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</si>
  <si>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</si>
  <si>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</si>
  <si>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</si>
  <si>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</si>
  <si>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</si>
  <si>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</si>
  <si>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</si>
  <si>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</si>
  <si>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</si>
  <si>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</si>
  <si>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</si>
  <si>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</si>
  <si>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</si>
  <si>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</si>
  <si>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</si>
  <si>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</si>
  <si>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</si>
  <si>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</si>
  <si>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</si>
  <si>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</si>
  <si>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</si>
  <si>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</si>
  <si>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</si>
  <si>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</si>
  <si>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</si>
  <si>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</si>
  <si>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</si>
  <si>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</si>
  <si>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</si>
  <si>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</si>
  <si>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</si>
  <si>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</si>
  <si>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</si>
  <si>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</si>
  <si>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</si>
  <si>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</si>
  <si>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</si>
  <si>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</si>
  <si>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</si>
  <si>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</si>
  <si>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</si>
  <si>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</si>
  <si>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</si>
  <si>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</si>
  <si>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</si>
  <si>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</si>
  <si>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</si>
  <si>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</si>
  <si>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</si>
  <si>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</si>
  <si>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</si>
  <si>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</si>
  <si>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</si>
  <si>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</si>
  <si>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</si>
  <si>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</si>
  <si>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</si>
  <si>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</si>
  <si>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</si>
  <si>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</si>
  <si>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</si>
  <si>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</si>
  <si>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</si>
  <si>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</si>
  <si>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</si>
  <si>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</si>
  <si>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</si>
  <si>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</si>
  <si>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</si>
  <si>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</si>
  <si>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</si>
  <si>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</si>
  <si>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</si>
  <si>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</si>
  <si>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</si>
  <si>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</si>
  <si>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</si>
  <si>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</si>
  <si>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</si>
  <si>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</si>
  <si>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</si>
  <si>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</si>
  <si>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</si>
  <si>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</si>
  <si>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</si>
  <si>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</si>
  <si>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</si>
  <si>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</si>
  <si>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</si>
  <si>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</si>
  <si>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</si>
  <si>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</si>
  <si>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</si>
  <si>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</si>
  <si>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</si>
  <si>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</si>
  <si>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</si>
  <si>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</si>
  <si>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</si>
  <si>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</si>
  <si>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</si>
  <si>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</si>
  <si>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</si>
  <si>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</si>
  <si>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</si>
  <si>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</si>
  <si>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</si>
  <si>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</si>
  <si>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</si>
  <si>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</si>
  <si>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</si>
  <si>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</si>
  <si>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</si>
  <si>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</si>
  <si>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</si>
  <si>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</si>
  <si>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</si>
  <si>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</si>
  <si>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</si>
  <si>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</si>
  <si>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</si>
  <si>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</si>
  <si>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</si>
  <si>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</si>
  <si>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</si>
  <si>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</si>
  <si>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</si>
  <si>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</si>
  <si>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</si>
  <si>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</si>
  <si>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</si>
  <si>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</si>
  <si>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</si>
  <si>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</si>
  <si>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</si>
  <si>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</si>
  <si>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</si>
  <si>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</si>
  <si>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</si>
  <si>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</si>
  <si>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</si>
  <si>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</si>
  <si>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</si>
  <si>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</si>
  <si>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</si>
  <si>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</si>
  <si>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</si>
  <si>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</si>
  <si>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</si>
  <si>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</si>
  <si>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</si>
  <si>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</si>
  <si>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</si>
  <si>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</si>
  <si>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</si>
  <si>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</si>
  <si>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</si>
  <si>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</si>
  <si>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</si>
  <si>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</si>
  <si>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</si>
  <si>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</si>
  <si>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</si>
  <si>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</si>
  <si>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</si>
  <si>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</si>
  <si>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</si>
  <si>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</si>
  <si>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</si>
  <si>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</si>
  <si>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</si>
  <si>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</si>
  <si>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</si>
  <si>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</si>
  <si>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</si>
  <si>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</si>
  <si>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</si>
  <si>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</si>
  <si>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</si>
  <si>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</si>
  <si>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</si>
  <si>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</si>
  <si>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</si>
  <si>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</si>
  <si>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</si>
  <si>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</si>
  <si>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</si>
  <si>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</si>
  <si>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</si>
  <si>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</si>
  <si>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</si>
  <si>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</si>
  <si>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</si>
  <si>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</si>
  <si>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</si>
  <si>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</si>
  <si>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</si>
  <si>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</si>
  <si>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</si>
  <si>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</si>
  <si>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</si>
  <si>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</si>
  <si>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</si>
  <si>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</si>
  <si>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</si>
  <si>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</si>
  <si>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</si>
  <si>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</si>
  <si>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</si>
  <si>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</si>
  <si>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</si>
  <si>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</si>
  <si>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</si>
  <si>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</si>
  <si>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</si>
  <si>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</si>
  <si>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</si>
  <si>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</si>
  <si>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</si>
  <si>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</si>
  <si>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</si>
  <si>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</si>
  <si>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</si>
  <si>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</si>
  <si>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</si>
  <si>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</si>
  <si>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</si>
  <si>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</si>
  <si>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</si>
  <si>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</si>
  <si>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</si>
  <si>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</si>
  <si>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</si>
  <si>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</si>
  <si>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</si>
  <si>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</si>
  <si>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</si>
  <si>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</si>
  <si>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</si>
  <si>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</si>
  <si>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</si>
  <si>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</si>
  <si>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</si>
  <si>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</si>
  <si>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</si>
  <si>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</si>
  <si>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</si>
  <si>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</si>
  <si>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</si>
  <si>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</si>
  <si>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</si>
  <si>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</si>
  <si>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</si>
  <si>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</si>
  <si>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</si>
  <si>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</si>
  <si>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</si>
  <si>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</si>
  <si>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</si>
  <si>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</si>
  <si>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</si>
  <si>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</si>
  <si>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</si>
  <si>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</si>
  <si>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</si>
  <si>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</si>
  <si>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</si>
  <si>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</si>
  <si>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</si>
  <si>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</si>
  <si>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</si>
  <si>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</si>
  <si>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</si>
  <si>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</si>
  <si>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</si>
  <si>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</si>
  <si>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</si>
  <si>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</si>
  <si>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</si>
  <si>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</si>
  <si>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</si>
  <si>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</si>
  <si>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</si>
  <si>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</si>
  <si>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</si>
  <si>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</si>
  <si>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</si>
  <si>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</si>
  <si>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</si>
  <si>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</si>
  <si>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</si>
  <si>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</si>
  <si>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</si>
  <si>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</si>
  <si>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</si>
  <si>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</si>
  <si>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</si>
  <si>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</si>
  <si>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</si>
  <si>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</si>
  <si>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</si>
  <si>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</si>
  <si>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</si>
  <si>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</si>
  <si>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</si>
  <si>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</si>
  <si>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</si>
  <si>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</si>
  <si>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</si>
  <si>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</si>
  <si>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</si>
  <si>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</si>
  <si>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</si>
  <si>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</si>
  <si>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</si>
  <si>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</si>
  <si>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</si>
  <si>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</si>
  <si>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</si>
  <si>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</si>
  <si>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</si>
  <si>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</si>
  <si>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</si>
  <si>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</si>
  <si>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</si>
  <si>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</si>
  <si>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</si>
  <si>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</si>
  <si>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</si>
  <si>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</si>
  <si>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</si>
  <si>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</si>
  <si>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</si>
  <si>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</si>
  <si>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</si>
  <si>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</si>
  <si>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</si>
  <si>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</si>
  <si>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</si>
  <si>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</si>
  <si>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</si>
  <si>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</si>
  <si>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</si>
  <si>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</si>
  <si>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</si>
  <si>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</si>
  <si>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</si>
  <si>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</si>
  <si>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</si>
  <si>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</si>
  <si>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</si>
  <si>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</si>
  <si>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</si>
  <si>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</si>
  <si>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</si>
  <si>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</si>
  <si>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</si>
  <si>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</si>
  <si>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</si>
  <si>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</si>
  <si>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</si>
  <si>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</si>
  <si>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</si>
  <si>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</si>
  <si>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</si>
  <si>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</si>
  <si>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</si>
  <si>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</si>
  <si>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</si>
  <si>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</si>
  <si>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</si>
  <si>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</si>
  <si>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</si>
  <si>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</si>
  <si>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</si>
  <si>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</si>
  <si>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</si>
  <si>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</si>
  <si>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</si>
  <si>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</si>
  <si>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</si>
  <si>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</si>
  <si>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</si>
  <si>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</si>
  <si>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</si>
  <si>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</si>
  <si>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</si>
  <si>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</si>
  <si>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</si>
  <si>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</si>
  <si>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</si>
  <si>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</si>
  <si>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</si>
  <si>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</si>
  <si>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</si>
  <si>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</si>
  <si>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</si>
  <si>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</si>
  <si>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</si>
  <si>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</si>
  <si>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</si>
  <si>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</si>
  <si>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</si>
  <si>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</si>
  <si>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</si>
  <si>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</si>
  <si>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</si>
  <si>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</si>
  <si>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</si>
  <si>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</si>
  <si>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</si>
  <si>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</si>
  <si>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</si>
  <si>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</si>
  <si>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</si>
  <si>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</si>
  <si>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</si>
  <si>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</si>
  <si>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</si>
  <si>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</si>
  <si>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</si>
  <si>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</si>
  <si>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</si>
  <si>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</si>
  <si>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</si>
  <si>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</si>
  <si>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</si>
  <si>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</si>
  <si>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</si>
  <si>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</si>
  <si>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</si>
  <si>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</si>
  <si>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</si>
  <si>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</si>
  <si>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</si>
  <si>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</si>
  <si>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</si>
  <si>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</si>
  <si>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</si>
  <si>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</si>
  <si>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</si>
  <si>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</si>
  <si>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</si>
  <si>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</si>
  <si>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</si>
  <si>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</si>
  <si>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</si>
  <si>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</si>
  <si>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</si>
  <si>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</si>
  <si>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</si>
  <si>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</si>
  <si>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</si>
  <si>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</si>
  <si>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</si>
  <si>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</si>
  <si>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</si>
  <si>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</si>
  <si>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</si>
  <si>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</si>
  <si>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</si>
  <si>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</si>
  <si>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</si>
  <si>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</si>
  <si>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</si>
  <si>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</si>
  <si>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</si>
  <si>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</si>
  <si>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</si>
  <si>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</si>
  <si>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</si>
  <si>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</si>
  <si>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</si>
  <si>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</si>
  <si>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</si>
  <si>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</si>
  <si>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</si>
  <si>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</si>
  <si>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</si>
  <si>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</si>
  <si>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</si>
  <si>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</si>
  <si>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</si>
  <si>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</si>
  <si>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</si>
  <si>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</si>
  <si>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</si>
  <si>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</si>
  <si>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</si>
  <si>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</si>
  <si>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</si>
  <si>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</si>
  <si>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</si>
  <si>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</si>
  <si>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</si>
  <si>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</si>
  <si>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</si>
  <si>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</si>
  <si>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</si>
  <si>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</si>
  <si>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</si>
  <si>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</si>
  <si>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</si>
  <si>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</si>
  <si>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</si>
  <si>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</si>
  <si>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</si>
  <si>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</si>
  <si>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</si>
  <si>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</si>
  <si>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</si>
  <si>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</si>
  <si>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</si>
  <si>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</si>
  <si>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</si>
  <si>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</si>
  <si>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</si>
  <si>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</si>
  <si>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</si>
  <si>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</si>
  <si>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</si>
  <si>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</si>
  <si>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</si>
  <si>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</si>
  <si>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</si>
  <si>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</si>
  <si>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</si>
  <si>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</si>
  <si>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</si>
  <si>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</si>
  <si>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</si>
  <si>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</si>
  <si>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</si>
  <si>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</si>
  <si>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</si>
  <si>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</si>
  <si>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</si>
  <si>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</si>
  <si>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</si>
  <si>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</si>
  <si>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</si>
  <si>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</si>
  <si>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</si>
  <si>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</si>
  <si>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</si>
  <si>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</si>
  <si>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</si>
  <si>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</si>
  <si>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</si>
  <si>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</si>
  <si>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</si>
  <si>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</si>
  <si>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</si>
  <si>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</si>
  <si>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</si>
  <si>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</si>
  <si>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</si>
  <si>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</si>
  <si>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</si>
  <si>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</si>
  <si>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</si>
  <si>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</si>
  <si>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</si>
  <si>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</si>
  <si>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</si>
  <si>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</si>
  <si>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</si>
  <si>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</si>
  <si>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</si>
  <si>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</si>
  <si>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</si>
  <si>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</si>
  <si>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</si>
  <si>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</si>
  <si>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</si>
  <si>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</si>
  <si>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</si>
  <si>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</si>
  <si>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</si>
  <si>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</si>
  <si>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</si>
  <si>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</si>
  <si>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</si>
  <si>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</si>
  <si>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</si>
  <si>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</si>
  <si>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</si>
  <si>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</si>
  <si>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</si>
  <si>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</si>
  <si>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</si>
  <si>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</si>
  <si>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</si>
  <si>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</si>
  <si>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</si>
  <si>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</si>
  <si>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</si>
  <si>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</si>
  <si>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</si>
  <si>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</si>
  <si>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</si>
  <si>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</si>
  <si>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</si>
  <si>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</si>
  <si>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</si>
  <si>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</si>
  <si>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</si>
  <si>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</si>
  <si>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</si>
  <si>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</si>
  <si>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</si>
  <si>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</si>
  <si>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</si>
  <si>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</si>
  <si>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</si>
  <si>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</si>
  <si>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</si>
  <si>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</si>
  <si>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</si>
  <si>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</si>
  <si>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</si>
  <si>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</si>
  <si>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</si>
  <si>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</si>
  <si>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</si>
  <si>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</si>
  <si>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</si>
  <si>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</si>
  <si>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</si>
  <si>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</si>
  <si>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</si>
  <si>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</si>
  <si>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</si>
  <si>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</si>
  <si>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</si>
  <si>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</si>
  <si>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</si>
  <si>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</si>
  <si>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</si>
  <si>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</si>
  <si>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</si>
  <si>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</si>
  <si>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</si>
  <si>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</si>
  <si>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</si>
  <si>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</si>
  <si>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</si>
  <si>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</si>
  <si>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</si>
  <si>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</si>
  <si>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</si>
  <si>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</si>
  <si>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</si>
  <si>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</si>
  <si>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</si>
  <si>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</si>
  <si>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</si>
  <si>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</si>
  <si>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</si>
  <si>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</si>
  <si>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</si>
  <si>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</si>
  <si>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</si>
  <si>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</si>
  <si>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</si>
  <si>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</si>
  <si>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</si>
  <si>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</si>
  <si>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</si>
  <si>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</si>
  <si>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</si>
  <si>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</si>
  <si>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</si>
  <si>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</si>
  <si>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</si>
  <si>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</si>
  <si>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</si>
  <si>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</si>
  <si>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</si>
  <si>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</si>
  <si>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</si>
  <si>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</si>
  <si>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</si>
  <si>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</si>
  <si>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</si>
  <si>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</si>
  <si>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</si>
  <si>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</si>
  <si>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</si>
  <si>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</si>
  <si>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</si>
  <si>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</si>
  <si>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</si>
  <si>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</si>
  <si>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</si>
  <si>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</si>
  <si>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</si>
  <si>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</si>
  <si>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</si>
  <si>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</si>
  <si>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</si>
  <si>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</si>
  <si>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</si>
  <si>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</si>
  <si>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</si>
  <si>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</si>
  <si>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</si>
  <si>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</si>
  <si>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</si>
  <si>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</si>
  <si>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</si>
  <si>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</si>
  <si>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</si>
  <si>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</si>
  <si>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</si>
  <si>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</si>
  <si>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</si>
  <si>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</si>
  <si>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</si>
  <si>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</si>
  <si>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</si>
  <si>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</si>
  <si>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</si>
  <si>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</si>
  <si>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</si>
  <si>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</si>
  <si>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</si>
  <si>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</si>
  <si>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</si>
  <si>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</si>
  <si>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</si>
  <si>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</si>
  <si>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</si>
  <si>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</si>
  <si>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</si>
  <si>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</si>
  <si>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</si>
  <si>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</si>
  <si>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</si>
  <si>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</si>
  <si>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</si>
  <si>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</si>
  <si>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</si>
  <si>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</si>
  <si>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</si>
  <si>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</si>
  <si>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</si>
  <si>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</si>
  <si>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</si>
  <si>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</si>
  <si>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</si>
  <si>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</si>
  <si>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</si>
  <si>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</si>
  <si>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</si>
  <si>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</si>
  <si>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</si>
  <si>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</si>
  <si>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</si>
  <si>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</si>
  <si>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</si>
  <si>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</si>
  <si>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</si>
  <si>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</si>
  <si>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</si>
  <si>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</si>
  <si>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</si>
  <si>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</si>
  <si>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</si>
  <si>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</si>
  <si>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</si>
  <si>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</si>
  <si>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</si>
  <si>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</si>
  <si>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</si>
  <si>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</si>
  <si>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</si>
  <si>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</si>
  <si>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</si>
  <si>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</si>
  <si>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</si>
  <si>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</si>
  <si>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</si>
  <si>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</si>
  <si>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</si>
  <si>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</si>
  <si>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</si>
  <si>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</si>
  <si>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</si>
  <si>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</si>
  <si>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</si>
  <si>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</si>
  <si>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</si>
  <si>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</si>
  <si>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</si>
  <si>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</si>
  <si>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</si>
  <si>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</si>
  <si>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</si>
  <si>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</si>
  <si>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</si>
  <si>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</si>
  <si>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</si>
  <si>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</si>
  <si>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</si>
  <si>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</si>
  <si>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</si>
  <si>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</si>
  <si>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</si>
  <si>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</si>
  <si>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</si>
  <si>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</si>
  <si>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</si>
  <si>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</si>
  <si>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</si>
  <si>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</si>
  <si>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</si>
  <si>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</si>
  <si>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</si>
  <si>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</si>
  <si>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</si>
  <si>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</si>
  <si>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</si>
  <si>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</si>
  <si>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</si>
  <si>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</si>
  <si>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</si>
  <si>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</si>
  <si>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</si>
  <si>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</si>
  <si>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</si>
  <si>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</si>
  <si>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</si>
  <si>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</si>
  <si>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</si>
  <si>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</si>
  <si>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</si>
  <si>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</si>
  <si>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</si>
  <si>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</si>
  <si>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</si>
  <si>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</si>
  <si>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</si>
  <si>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</si>
  <si>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</si>
  <si>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</si>
  <si>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</si>
  <si>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</si>
  <si>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</si>
  <si>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</si>
  <si>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</si>
  <si>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</si>
  <si>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</si>
  <si>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</si>
  <si>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</si>
  <si>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</si>
  <si>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</si>
  <si>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</si>
  <si>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</si>
  <si>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</si>
  <si>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</si>
  <si>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</si>
  <si>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</si>
  <si>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</si>
  <si>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</si>
  <si>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</si>
  <si>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</si>
  <si>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</si>
  <si>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</si>
  <si>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</si>
  <si>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</si>
  <si>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</si>
  <si>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</si>
  <si>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</si>
  <si>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</si>
  <si>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</si>
  <si>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</si>
  <si>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</si>
  <si>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</si>
  <si>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</si>
  <si>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</si>
  <si>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</si>
  <si>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</si>
  <si>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</si>
  <si>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</si>
  <si>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</si>
  <si>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</si>
  <si>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</si>
  <si>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</si>
  <si>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</si>
  <si>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</si>
  <si>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</si>
  <si>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</si>
  <si>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</si>
  <si>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</si>
  <si>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</si>
  <si>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</si>
  <si>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</si>
  <si>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</si>
  <si>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</si>
  <si>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</si>
  <si>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</si>
  <si>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</si>
  <si>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</si>
  <si>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</si>
  <si>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</si>
  <si>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</si>
  <si>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</si>
  <si>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</si>
  <si>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</si>
  <si>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</si>
  <si>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</si>
  <si>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</si>
  <si>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</si>
  <si>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</si>
  <si>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</si>
  <si>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</si>
  <si>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</si>
  <si>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</si>
  <si>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</si>
  <si>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</si>
  <si>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</si>
  <si>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</si>
  <si>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</si>
  <si>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</si>
  <si>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</si>
  <si>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</si>
  <si>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</si>
  <si>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</si>
  <si>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</si>
  <si>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</si>
  <si>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</si>
  <si>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</si>
  <si>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</si>
  <si>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</si>
  <si>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</si>
  <si>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</si>
  <si>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</si>
  <si>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</si>
  <si>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</si>
  <si>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</si>
  <si>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</si>
  <si>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</si>
  <si>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</si>
  <si>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</si>
  <si>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</si>
  <si>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</si>
  <si>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</si>
  <si>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</si>
  <si>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</si>
  <si>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</si>
  <si>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</si>
  <si>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</si>
  <si>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</si>
  <si>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</si>
  <si>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</si>
  <si>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</si>
  <si>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</si>
  <si>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</si>
  <si>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</si>
  <si>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</si>
  <si>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</si>
  <si>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</si>
  <si>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</si>
  <si>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</si>
  <si>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</si>
  <si>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</si>
  <si>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</si>
  <si>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</si>
  <si>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</si>
  <si>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</si>
  <si>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</si>
  <si>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</si>
  <si>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</si>
  <si>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</si>
  <si>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</si>
  <si>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</si>
  <si>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</si>
  <si>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</si>
  <si>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</si>
  <si>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</si>
  <si>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</si>
  <si>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</si>
  <si>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</si>
  <si>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</si>
  <si>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</si>
  <si>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</si>
  <si>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</si>
  <si>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</si>
  <si>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</si>
  <si>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</si>
  <si>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</si>
  <si>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</si>
  <si>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</si>
  <si>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</si>
  <si>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</si>
  <si>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</si>
  <si>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</si>
  <si>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</si>
  <si>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</si>
  <si>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</si>
  <si>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</si>
  <si>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</si>
  <si>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</si>
  <si>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</si>
  <si>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</si>
  <si>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</si>
  <si>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</si>
  <si>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</si>
  <si>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</si>
  <si>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</si>
  <si>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</si>
  <si>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</si>
  <si>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</si>
  <si>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</si>
  <si>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</si>
  <si>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</si>
  <si>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</si>
  <si>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</si>
  <si>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</si>
  <si>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</si>
  <si>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</si>
  <si>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</si>
  <si>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</si>
  <si>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</si>
  <si>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</si>
  <si>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</si>
  <si>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</si>
  <si>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</si>
  <si>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</si>
  <si>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</si>
  <si>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</si>
  <si>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</si>
  <si>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</si>
  <si>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</si>
  <si>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</si>
  <si>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</si>
  <si>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</si>
  <si>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</si>
  <si>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</si>
  <si>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</si>
  <si>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</si>
  <si>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</si>
  <si>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</si>
  <si>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</si>
  <si>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</si>
  <si>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</si>
  <si>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</si>
  <si>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</si>
  <si>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</si>
  <si>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</si>
  <si>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</si>
  <si>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</si>
  <si>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</si>
  <si>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</si>
  <si>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</si>
  <si>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</si>
  <si>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</si>
  <si>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</si>
  <si>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</si>
  <si>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</si>
  <si>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</si>
  <si>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</si>
  <si>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</si>
  <si>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</si>
  <si>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</si>
  <si>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</si>
  <si>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</si>
  <si>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</si>
  <si>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</si>
  <si>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</si>
  <si>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</si>
  <si>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</si>
  <si>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</si>
  <si>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</si>
  <si>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</si>
  <si>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</si>
  <si>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</si>
  <si>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</si>
  <si>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</si>
  <si>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</si>
  <si>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</si>
  <si>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</si>
  <si>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</si>
  <si>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</si>
  <si>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</si>
  <si>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</si>
  <si>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</si>
  <si>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</si>
  <si>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</si>
  <si>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</si>
  <si>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</si>
  <si>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</si>
  <si>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</si>
  <si>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</si>
  <si>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</si>
  <si>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</si>
  <si>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</si>
  <si>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</si>
  <si>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</si>
  <si>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</si>
  <si>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</si>
  <si>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</si>
  <si>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</si>
  <si>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</si>
  <si>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</si>
  <si>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</si>
  <si>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</si>
  <si>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</si>
  <si>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</si>
  <si>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</si>
  <si>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</si>
  <si>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</si>
  <si>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</si>
  <si>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</si>
  <si>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</si>
  <si>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</si>
  <si>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</si>
  <si>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</si>
  <si>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</si>
  <si>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</si>
  <si>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</si>
  <si>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</si>
  <si>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</si>
  <si>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</si>
  <si>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</si>
  <si>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</si>
  <si>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</si>
  <si>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</si>
  <si>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</si>
  <si>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</si>
  <si>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</si>
  <si>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</si>
  <si>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</si>
  <si>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</si>
  <si>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</si>
  <si>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</si>
  <si>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</si>
  <si>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</si>
  <si>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</si>
  <si>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</si>
  <si>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</si>
  <si>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</si>
  <si>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</si>
  <si>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</si>
  <si>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</si>
  <si>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</si>
  <si>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</si>
  <si>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</si>
  <si>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</si>
  <si>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</si>
  <si>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</si>
  <si>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</si>
  <si>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</si>
  <si>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</si>
  <si>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</si>
  <si>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</si>
  <si>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</si>
  <si>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</si>
  <si>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</si>
  <si>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</si>
  <si>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</si>
  <si>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</si>
  <si>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</si>
  <si>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</si>
  <si>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</si>
  <si>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</si>
  <si>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</si>
  <si>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</si>
  <si>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</si>
  <si>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</si>
  <si>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</si>
  <si>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</si>
  <si>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</si>
  <si>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</si>
  <si>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</si>
  <si>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</si>
  <si>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</si>
  <si>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</si>
  <si>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</si>
  <si>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</si>
  <si>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</si>
  <si>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</si>
  <si>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</si>
  <si>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</si>
  <si>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</si>
  <si>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</si>
  <si>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</si>
  <si>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</si>
  <si>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</si>
  <si>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</si>
  <si>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</si>
  <si>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</si>
  <si>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</si>
  <si>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</si>
  <si>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</si>
  <si>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</si>
  <si>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</si>
  <si>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</si>
  <si>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</si>
  <si>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</si>
  <si>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</si>
  <si>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</si>
  <si>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</si>
  <si>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</si>
  <si>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</si>
  <si>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</si>
  <si>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</si>
  <si>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</si>
  <si>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</si>
  <si>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</si>
  <si>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</si>
  <si>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</si>
  <si>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</si>
  <si>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</si>
  <si>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</si>
  <si>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</si>
  <si>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</si>
  <si>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</si>
  <si>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</si>
  <si>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</si>
  <si>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</si>
  <si>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</si>
  <si>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</si>
  <si>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</si>
  <si>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</si>
  <si>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</si>
  <si>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</si>
  <si>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</si>
  <si>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</si>
  <si>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</si>
  <si>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</si>
  <si>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</si>
  <si>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</si>
  <si>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</si>
  <si>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</si>
  <si>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</si>
  <si>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</si>
  <si>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</si>
  <si>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</si>
  <si>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</si>
  <si>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</si>
  <si>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</si>
  <si>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</si>
  <si>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</si>
  <si>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</si>
  <si>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</si>
  <si>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</si>
  <si>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</si>
  <si>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</si>
  <si>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</si>
  <si>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</si>
  <si>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</si>
  <si>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</si>
  <si>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</si>
  <si>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</si>
  <si>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</si>
  <si>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</si>
  <si>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</si>
  <si>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</si>
  <si>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</si>
  <si>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</si>
  <si>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</si>
  <si>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</si>
  <si>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</si>
  <si>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</si>
  <si>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</si>
  <si>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</si>
  <si>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</si>
  <si>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</si>
  <si>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</si>
  <si>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</si>
  <si>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</si>
  <si>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</si>
  <si>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</si>
  <si>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</si>
  <si>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</si>
  <si>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</si>
  <si>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</si>
  <si>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</si>
  <si>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</si>
  <si>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</si>
  <si>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</si>
  <si>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</si>
  <si>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</si>
  <si>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</si>
  <si>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</si>
  <si>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</si>
  <si>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</si>
  <si>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</si>
  <si>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</si>
  <si>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</si>
  <si>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</si>
  <si>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</si>
  <si>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</si>
  <si>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</si>
  <si>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</si>
  <si>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</si>
  <si>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</si>
  <si>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</si>
  <si>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</si>
  <si>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</si>
  <si>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</si>
  <si>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</si>
  <si>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</si>
  <si>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</si>
  <si>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</si>
  <si>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</si>
  <si>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</si>
  <si>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</si>
  <si>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</si>
  <si>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</si>
  <si>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</si>
  <si>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</si>
  <si>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</si>
  <si>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</si>
  <si>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</si>
  <si>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</si>
  <si>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</si>
  <si>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</si>
  <si>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</si>
  <si>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</si>
  <si>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</si>
  <si>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</si>
  <si>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</si>
  <si>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</si>
  <si>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</si>
  <si>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</si>
  <si>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</si>
  <si>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</si>
  <si>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</si>
  <si>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</si>
  <si>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</si>
  <si>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</si>
  <si>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</si>
  <si>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</si>
  <si>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</si>
  <si>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</si>
  <si>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</si>
  <si>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</si>
  <si>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</si>
  <si>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</si>
  <si>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</si>
  <si>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</si>
  <si>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</si>
  <si>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</si>
  <si>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</si>
  <si>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</si>
  <si>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</si>
  <si>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</si>
  <si>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</si>
  <si>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</si>
  <si>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</si>
  <si>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</si>
  <si>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</si>
  <si>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</si>
  <si>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</si>
  <si>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</si>
  <si>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</si>
  <si>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</si>
  <si>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</si>
  <si>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</si>
  <si>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</si>
  <si>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</si>
  <si>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</si>
  <si>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</si>
  <si>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</si>
  <si>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</si>
  <si>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</si>
  <si>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</si>
  <si>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</si>
  <si>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</si>
  <si>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</si>
  <si>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</si>
  <si>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</si>
  <si>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</si>
  <si>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</si>
  <si>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</si>
  <si>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</si>
  <si>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</si>
  <si>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</si>
  <si>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</si>
  <si>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</si>
  <si>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</si>
  <si>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</si>
  <si>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</si>
  <si>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</si>
  <si>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</si>
  <si>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</si>
  <si>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</si>
  <si>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</si>
  <si>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</si>
  <si>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</si>
  <si>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</si>
  <si>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</si>
  <si>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</si>
  <si>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</si>
  <si>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</si>
  <si>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</si>
  <si>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</si>
  <si>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</si>
  <si>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</si>
  <si>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</si>
  <si>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</si>
  <si>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</si>
  <si>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</si>
  <si>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</si>
  <si>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</si>
  <si>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</si>
  <si>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</si>
  <si>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</si>
  <si>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</si>
  <si>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</si>
  <si>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</si>
  <si>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</si>
  <si>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</si>
  <si>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</si>
  <si>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</si>
  <si>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</si>
  <si>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</si>
  <si>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</si>
  <si>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</si>
  <si>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</si>
  <si>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</si>
  <si>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</si>
  <si>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</si>
  <si>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</si>
  <si>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</si>
  <si>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</si>
  <si>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</si>
  <si>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</si>
  <si>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</si>
  <si>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</si>
  <si>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</si>
  <si>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</si>
  <si>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</si>
  <si>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</si>
  <si>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</si>
  <si>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</si>
  <si>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</si>
  <si>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</si>
  <si>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</si>
  <si>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</si>
  <si>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</si>
  <si>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</si>
  <si>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</si>
  <si>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</si>
  <si>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</si>
  <si>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</si>
  <si>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</si>
  <si>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</si>
  <si>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</si>
  <si>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</si>
  <si>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</si>
  <si>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</si>
  <si>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</si>
  <si>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</si>
  <si>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</si>
  <si>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</si>
  <si>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</si>
  <si>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</si>
  <si>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</si>
  <si>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</si>
  <si>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</si>
  <si>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</si>
  <si>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</si>
  <si>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</si>
  <si>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</si>
  <si>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</si>
  <si>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</si>
  <si>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</si>
  <si>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</si>
  <si>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</si>
  <si>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</si>
  <si>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</si>
  <si>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</si>
  <si>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</si>
  <si>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</si>
  <si>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</si>
  <si>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</si>
  <si>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</si>
  <si>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</si>
  <si>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</si>
  <si>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</si>
  <si>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</si>
  <si>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</si>
  <si>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</si>
  <si>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</si>
  <si>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</si>
  <si>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</si>
  <si>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</si>
  <si>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</si>
  <si>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</si>
  <si>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</si>
  <si>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</si>
  <si>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</si>
  <si>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</si>
  <si>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</si>
  <si>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</si>
  <si>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</si>
  <si>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</si>
  <si>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</si>
  <si>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</si>
  <si>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</si>
  <si>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</si>
  <si>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</si>
  <si>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</si>
  <si>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</si>
  <si>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</si>
  <si>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</si>
  <si>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</si>
  <si>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</si>
  <si>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</si>
  <si>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</si>
  <si>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</si>
  <si>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</si>
  <si>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</si>
  <si>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</si>
  <si>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</si>
  <si>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</si>
  <si>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</si>
  <si>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</si>
  <si>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</si>
  <si>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</si>
  <si>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</si>
  <si>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</si>
  <si>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</si>
  <si>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</si>
  <si>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</si>
  <si>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</si>
  <si>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</si>
  <si>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</si>
  <si>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</si>
  <si>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</si>
  <si>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</si>
  <si>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</si>
  <si>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</si>
  <si>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</si>
  <si>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</si>
  <si>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</si>
  <si>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</si>
  <si>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</si>
  <si>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</si>
  <si>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</si>
  <si>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</si>
  <si>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</si>
  <si>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</si>
  <si>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</si>
  <si>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</si>
  <si>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</si>
  <si>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</si>
  <si>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</si>
  <si>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</si>
  <si>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</si>
  <si>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</si>
  <si>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</si>
  <si>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</si>
  <si>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</si>
  <si>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</si>
  <si>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</si>
  <si>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</si>
  <si>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</si>
  <si>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</si>
  <si>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</si>
  <si>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</si>
  <si>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</si>
  <si>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</si>
  <si>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</si>
  <si>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</si>
  <si>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</si>
  <si>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</si>
  <si>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</si>
  <si>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</si>
  <si>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</si>
  <si>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</si>
  <si>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</si>
  <si>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</si>
  <si>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</si>
  <si>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</si>
  <si>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</si>
  <si>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</si>
  <si>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</si>
  <si>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</si>
  <si>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</si>
  <si>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</si>
  <si>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</si>
  <si>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</si>
  <si>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</si>
  <si>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</si>
  <si>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</si>
  <si>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</si>
  <si>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</si>
  <si>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</si>
  <si>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</si>
  <si>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</si>
  <si>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</si>
  <si>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</si>
  <si>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</si>
  <si>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</si>
  <si>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</si>
  <si>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</si>
  <si>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</si>
  <si>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</si>
  <si>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</si>
  <si>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</si>
  <si>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</si>
  <si>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</si>
  <si>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</si>
  <si>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</si>
  <si>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</si>
  <si>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</si>
  <si>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</si>
  <si>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</si>
  <si>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</si>
  <si>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</si>
  <si>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</si>
  <si>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</si>
  <si>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</si>
  <si>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</si>
  <si>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</si>
  <si>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</si>
  <si>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</si>
  <si>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</si>
  <si>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</si>
  <si>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</si>
  <si>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</si>
  <si>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</si>
  <si>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</si>
  <si>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</si>
  <si>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</si>
  <si>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</si>
  <si>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</si>
  <si>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</si>
  <si>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</si>
  <si>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</si>
  <si>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</si>
  <si>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</si>
  <si>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</si>
  <si>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</si>
  <si>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</si>
  <si>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</si>
  <si>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</si>
  <si>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</si>
  <si>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</si>
  <si>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</si>
  <si>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</si>
  <si>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</si>
  <si>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</si>
  <si>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</si>
  <si>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</si>
  <si>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</si>
  <si>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</si>
  <si>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</si>
  <si>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</si>
  <si>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</si>
  <si>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</si>
  <si>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</si>
  <si>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</si>
  <si>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</si>
  <si>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</si>
  <si>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</si>
  <si>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</si>
  <si>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</si>
  <si>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</si>
  <si>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</si>
  <si>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</si>
  <si>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</si>
  <si>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</si>
  <si>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</si>
  <si>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</si>
  <si>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</si>
  <si>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</si>
  <si>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</si>
  <si>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</si>
  <si>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</si>
  <si>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</si>
  <si>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</si>
  <si>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</si>
  <si>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</si>
  <si>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</si>
  <si>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</si>
  <si>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</si>
  <si>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</si>
  <si>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</si>
  <si>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</si>
  <si>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</si>
  <si>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</si>
  <si>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</si>
  <si>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</si>
  <si>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</si>
  <si>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</si>
  <si>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</si>
  <si>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</si>
  <si>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</si>
  <si>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</si>
  <si>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</si>
  <si>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</si>
  <si>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</si>
  <si>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</si>
  <si>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</si>
  <si>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</si>
  <si>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</si>
  <si>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</si>
  <si>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</si>
  <si>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</si>
  <si>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</si>
  <si>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</si>
  <si>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</si>
  <si>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</si>
  <si>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</si>
  <si>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</si>
  <si>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</si>
  <si>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</si>
  <si>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</si>
  <si>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</si>
  <si>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</si>
  <si>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</si>
  <si>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</si>
  <si>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</si>
  <si>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</si>
  <si>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</si>
  <si>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</si>
  <si>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</si>
  <si>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</si>
  <si>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</si>
  <si>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</si>
  <si>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</si>
  <si>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</si>
  <si>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</si>
  <si>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</si>
  <si>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</si>
  <si>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</si>
  <si>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</si>
  <si>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</si>
  <si>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</si>
  <si>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</si>
  <si>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</si>
  <si>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</si>
  <si>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</si>
  <si>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</si>
  <si>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</si>
  <si>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</si>
  <si>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</si>
  <si>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</si>
  <si>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</si>
  <si>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</si>
  <si>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</si>
  <si>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</si>
  <si>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</si>
  <si>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</si>
  <si>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</si>
  <si>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</si>
  <si>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</si>
  <si>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</si>
  <si>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</si>
  <si>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</si>
  <si>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</si>
  <si>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</si>
  <si>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</si>
  <si>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</si>
  <si>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</si>
  <si>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</si>
  <si>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</si>
  <si>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</si>
  <si>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</si>
  <si>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</si>
  <si>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</si>
  <si>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</si>
  <si>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</si>
  <si>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</si>
  <si>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</si>
  <si>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</si>
  <si>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</si>
  <si>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</si>
  <si>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</si>
  <si>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</si>
  <si>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</si>
  <si>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</si>
  <si>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</si>
  <si>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</si>
  <si>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</si>
  <si>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</si>
  <si>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</si>
  <si>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</si>
  <si>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</si>
  <si>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</si>
  <si>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</si>
  <si>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</si>
  <si>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</si>
  <si>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</si>
  <si>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</si>
  <si>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</si>
  <si>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</si>
  <si>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</si>
  <si>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</si>
  <si>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</si>
  <si>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</si>
  <si>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</si>
  <si>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</si>
  <si>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</si>
  <si>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</si>
  <si>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</si>
  <si>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</si>
  <si>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</si>
  <si>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</si>
  <si>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</si>
  <si>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</si>
  <si>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</si>
  <si>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</si>
  <si>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</si>
  <si>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</si>
  <si>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</si>
  <si>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</si>
  <si>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</si>
  <si>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</si>
  <si>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</si>
  <si>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</si>
  <si>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</si>
  <si>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</si>
  <si>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</si>
  <si>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</si>
  <si>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</si>
  <si>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</si>
  <si>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</si>
  <si>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</si>
  <si>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</si>
  <si>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</si>
  <si>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</si>
  <si>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</si>
  <si>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</si>
  <si>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</si>
  <si>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</si>
  <si>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</si>
  <si>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</si>
  <si>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</si>
  <si>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</si>
  <si>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</si>
  <si>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</si>
  <si>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</si>
  <si>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</si>
  <si>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</si>
  <si>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</si>
  <si>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</si>
  <si>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</si>
  <si>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</si>
  <si>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</si>
  <si>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</si>
  <si>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</si>
  <si>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</si>
  <si>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</si>
  <si>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</si>
  <si>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</si>
  <si>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</si>
  <si>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</si>
  <si>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</si>
  <si>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</si>
  <si>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</si>
  <si>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</si>
  <si>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</si>
  <si>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</si>
  <si>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</si>
  <si>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</si>
  <si>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</si>
  <si>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</si>
  <si>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</si>
  <si>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</si>
  <si>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</si>
  <si>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</si>
  <si>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</si>
  <si>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</si>
  <si>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</si>
  <si>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</si>
  <si>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</si>
  <si>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</si>
  <si>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</si>
  <si>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</si>
  <si>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</si>
  <si>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</si>
  <si>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</si>
  <si>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</si>
  <si>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</si>
  <si>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</si>
  <si>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</si>
  <si>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</si>
  <si>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</si>
  <si>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</si>
  <si>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</si>
  <si>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</si>
  <si>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</si>
  <si>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</si>
  <si>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</si>
  <si>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</si>
  <si>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</si>
  <si>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</si>
  <si>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</si>
  <si>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</si>
  <si>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</si>
  <si>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</si>
  <si>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</si>
  <si>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</si>
  <si>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</si>
  <si>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</si>
  <si>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</si>
  <si>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</si>
  <si>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</si>
  <si>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</si>
  <si>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</si>
  <si>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</si>
  <si>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</si>
  <si>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</si>
  <si>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</si>
  <si>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</si>
  <si>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</si>
  <si>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</si>
  <si>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</si>
  <si>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</si>
  <si>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</si>
  <si>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</si>
  <si>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</si>
  <si>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</si>
  <si>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</si>
  <si>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</si>
  <si>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</si>
  <si>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</si>
  <si>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</si>
  <si>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</si>
  <si>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</si>
  <si>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</si>
  <si>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</si>
  <si>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</si>
  <si>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</si>
  <si>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</si>
  <si>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</si>
  <si>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</si>
  <si>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</si>
  <si>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</si>
  <si>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</si>
  <si>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</si>
  <si>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</si>
  <si>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</si>
  <si>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</si>
  <si>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</si>
  <si>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</si>
  <si>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</si>
  <si>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</si>
  <si>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</si>
  <si>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</si>
  <si>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</si>
  <si>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</si>
  <si>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</si>
  <si>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</si>
  <si>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</si>
  <si>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</si>
  <si>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</si>
  <si>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</si>
  <si>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</si>
  <si>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</si>
  <si>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</si>
  <si>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</si>
  <si>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</si>
  <si>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</si>
  <si>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</si>
  <si>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</si>
  <si>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</si>
  <si>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</si>
  <si>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</si>
  <si>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</si>
  <si>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</si>
  <si>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</si>
  <si>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</si>
  <si>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</si>
  <si>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</si>
  <si>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</si>
  <si>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</si>
  <si>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</si>
  <si>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</si>
  <si>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</si>
  <si>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</si>
  <si>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</si>
  <si>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</si>
  <si>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</si>
  <si>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</si>
  <si>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</si>
  <si>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</si>
  <si>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</si>
  <si>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</si>
  <si>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</si>
  <si>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</si>
  <si>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</si>
  <si>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</si>
  <si>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</si>
  <si>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</si>
  <si>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</si>
  <si>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</si>
  <si>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</si>
  <si>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</si>
  <si>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</si>
  <si>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</si>
  <si>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</si>
  <si>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</si>
  <si>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</si>
  <si>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</si>
  <si>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</si>
  <si>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</si>
  <si>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</si>
  <si>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</si>
  <si>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</si>
  <si>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</si>
  <si>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</si>
  <si>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</si>
  <si>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</si>
  <si>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</si>
  <si>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</si>
  <si>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</si>
  <si>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</si>
  <si>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</si>
  <si>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</si>
  <si>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</si>
  <si>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</si>
  <si>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</si>
  <si>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</si>
  <si>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</si>
  <si>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</si>
  <si>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</si>
  <si>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</si>
  <si>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</si>
  <si>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</si>
  <si>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</si>
  <si>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</si>
  <si>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</si>
  <si>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</si>
  <si>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</si>
  <si>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</si>
  <si>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</si>
  <si>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</si>
  <si>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</si>
  <si>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</si>
  <si>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</si>
  <si>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</si>
  <si>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</si>
  <si>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</si>
  <si>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</si>
  <si>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</si>
  <si>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</si>
  <si>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</si>
  <si>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</si>
  <si>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</si>
  <si>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</si>
  <si>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</si>
  <si>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</si>
  <si>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</si>
  <si>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</si>
  <si>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</si>
  <si>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</si>
  <si>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</si>
  <si>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</si>
  <si>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</si>
  <si>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</si>
  <si>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</si>
  <si>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</si>
  <si>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</si>
  <si>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</si>
  <si>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</si>
  <si>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</si>
  <si>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</si>
  <si>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</si>
  <si>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</si>
  <si>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</si>
  <si>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</si>
  <si>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</si>
  <si>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</si>
  <si>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</si>
  <si>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</si>
  <si>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</si>
  <si>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</si>
  <si>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</si>
  <si>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</si>
  <si>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</si>
  <si>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</si>
  <si>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</si>
  <si>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</si>
  <si>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</si>
  <si>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</si>
  <si>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</si>
  <si>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</si>
  <si>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</si>
  <si>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</si>
  <si>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</si>
  <si>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</si>
  <si>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</si>
  <si>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</si>
  <si>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</si>
  <si>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</si>
  <si>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</si>
  <si>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</si>
  <si>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</si>
  <si>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</si>
  <si>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</si>
  <si>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</si>
  <si>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</si>
  <si>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</si>
  <si>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</si>
  <si>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</si>
  <si>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</si>
  <si>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</si>
  <si>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</si>
  <si>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</si>
  <si>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</si>
  <si>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</si>
  <si>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</si>
  <si>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</si>
  <si>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</si>
  <si>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</si>
  <si>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</si>
  <si>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</si>
  <si>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</si>
  <si>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</si>
  <si>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</si>
  <si>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</si>
  <si>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</si>
  <si>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</si>
  <si>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</si>
  <si>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</si>
  <si>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</si>
  <si>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</si>
  <si>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</si>
  <si>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</si>
  <si>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</si>
  <si>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</si>
  <si>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</si>
  <si>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</si>
  <si>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</si>
  <si>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</si>
  <si>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</si>
  <si>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</si>
  <si>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</si>
  <si>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</si>
  <si>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</si>
  <si>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</si>
  <si>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</si>
  <si>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</si>
  <si>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</si>
  <si>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</si>
  <si>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</si>
  <si>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</si>
  <si>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</si>
  <si>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</si>
  <si>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</si>
  <si>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</si>
  <si>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</si>
  <si>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</si>
  <si>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</si>
  <si>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</si>
  <si>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</si>
  <si>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</si>
  <si>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</si>
  <si>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</si>
  <si>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</si>
  <si>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</si>
  <si>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</si>
  <si>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</si>
  <si>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</si>
  <si>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</si>
  <si>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</si>
  <si>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</si>
  <si>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</si>
  <si>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</si>
  <si>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</si>
  <si>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</si>
  <si>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</si>
  <si>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</si>
  <si>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</si>
  <si>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</si>
  <si>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</si>
  <si>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</si>
  <si>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</si>
  <si>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</si>
  <si>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</si>
  <si>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</si>
  <si>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</si>
  <si>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</si>
  <si>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</si>
  <si>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</si>
  <si>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</si>
  <si>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</si>
  <si>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</si>
  <si>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</si>
  <si>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</si>
  <si>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</si>
  <si>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</si>
  <si>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</si>
  <si>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</si>
  <si>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</si>
  <si>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</si>
  <si>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</si>
  <si>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</si>
  <si>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</si>
  <si>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</si>
  <si>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</si>
  <si>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</si>
  <si>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</si>
  <si>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</si>
  <si>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</si>
  <si>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</si>
  <si>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</si>
  <si>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</si>
  <si>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</si>
  <si>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</si>
  <si>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</si>
  <si>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</si>
  <si>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</si>
  <si>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</si>
  <si>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</si>
  <si>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</si>
  <si>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</si>
  <si>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</si>
  <si>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</si>
  <si>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</si>
  <si>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</si>
  <si>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</si>
  <si>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</si>
  <si>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</si>
  <si>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</si>
  <si>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</si>
  <si>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</si>
  <si>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</si>
  <si>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</si>
  <si>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</si>
  <si>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</si>
  <si>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</si>
  <si>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</si>
  <si>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</si>
  <si>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</si>
  <si>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</si>
  <si>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</si>
  <si>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</si>
  <si>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</si>
  <si>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</si>
  <si>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</si>
  <si>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</si>
  <si>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</si>
  <si>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</si>
  <si>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</si>
  <si>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</si>
  <si>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</si>
  <si>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</si>
  <si>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</si>
  <si>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</si>
  <si>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</si>
  <si>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</si>
  <si>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</si>
  <si>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</si>
  <si>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</si>
  <si>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</si>
  <si>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</si>
  <si>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</si>
  <si>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</si>
  <si>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</si>
  <si>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</si>
  <si>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</si>
  <si>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</si>
  <si>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</si>
  <si>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</si>
  <si>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</si>
  <si>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</si>
  <si>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</si>
  <si>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</si>
  <si>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</si>
  <si>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</si>
  <si>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</si>
  <si>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</si>
  <si>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</si>
  <si>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</si>
  <si>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</si>
  <si>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</si>
  <si>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</si>
  <si>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</si>
  <si>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</si>
  <si>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</si>
  <si>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</si>
  <si>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</si>
  <si>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</si>
  <si>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</si>
  <si>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</si>
  <si>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</si>
  <si>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</si>
  <si>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</si>
  <si>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</si>
  <si>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</si>
  <si>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</si>
  <si>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</si>
  <si>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</si>
  <si>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</si>
  <si>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</si>
  <si>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</si>
  <si>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</si>
  <si>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</si>
  <si>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</si>
  <si>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</si>
  <si>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</si>
  <si>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</si>
  <si>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</si>
  <si>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</si>
  <si>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</si>
  <si>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</si>
  <si>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</si>
  <si>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</si>
  <si>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</si>
  <si>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</si>
  <si>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</si>
  <si>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</si>
  <si>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</si>
  <si>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</si>
  <si>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</si>
  <si>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</si>
  <si>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</si>
  <si>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</si>
  <si>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</si>
  <si>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</si>
  <si>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</si>
  <si>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</si>
  <si>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</si>
  <si>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</si>
  <si>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</si>
  <si>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</si>
  <si>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</si>
  <si>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</si>
  <si>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</si>
  <si>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</si>
  <si>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</si>
  <si>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</si>
  <si>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</si>
  <si>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</si>
  <si>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</si>
  <si>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</si>
  <si>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</si>
  <si>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</si>
  <si>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</si>
  <si>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</si>
  <si>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</si>
  <si>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</si>
  <si>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</si>
  <si>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</si>
  <si>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</si>
  <si>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</si>
  <si>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</si>
  <si>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</si>
  <si>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</si>
  <si>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</si>
  <si>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</si>
  <si>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</si>
  <si>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</si>
  <si>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</si>
  <si>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</si>
  <si>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</si>
  <si>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</si>
  <si>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</si>
  <si>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</si>
  <si>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</si>
  <si>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</si>
  <si>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</si>
  <si>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</si>
  <si>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</si>
  <si>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</si>
  <si>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</si>
  <si>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</si>
  <si>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</si>
  <si>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</si>
  <si>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</si>
  <si>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</si>
  <si>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</si>
  <si>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</si>
  <si>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</si>
  <si>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</si>
  <si>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</si>
  <si>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</si>
  <si>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</si>
  <si>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</si>
  <si>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</si>
  <si>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</si>
  <si>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</si>
  <si>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</si>
  <si>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</si>
  <si>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</si>
  <si>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</si>
  <si>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</si>
  <si>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</si>
  <si>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</si>
  <si>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</si>
  <si>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</si>
  <si>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</si>
  <si>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</si>
  <si>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</si>
  <si>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</si>
  <si>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</si>
  <si>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</si>
  <si>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</si>
  <si>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</si>
  <si>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</si>
  <si>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</si>
  <si>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</si>
  <si>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</si>
  <si>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</si>
  <si>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</si>
  <si>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</si>
  <si>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</si>
  <si>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</si>
  <si>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</si>
  <si>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</si>
  <si>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</si>
  <si>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</si>
  <si>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</si>
  <si>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</si>
  <si>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</si>
  <si>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</si>
  <si>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</si>
  <si>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</si>
  <si>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</si>
  <si>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</si>
  <si>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</si>
  <si>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</si>
  <si>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</si>
  <si>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</si>
  <si>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</si>
  <si>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</si>
  <si>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</si>
  <si>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</si>
  <si>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</si>
  <si>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</si>
  <si>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</si>
  <si>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</si>
  <si>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</si>
  <si>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</si>
  <si>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</si>
  <si>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</si>
  <si>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</si>
  <si>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</si>
  <si>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</si>
  <si>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</si>
  <si>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</si>
  <si>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</si>
  <si>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</si>
  <si>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</si>
  <si>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</si>
  <si>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</si>
  <si>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</si>
  <si>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</si>
  <si>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</si>
  <si>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</si>
  <si>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</si>
  <si>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</si>
  <si>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</si>
  <si>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</si>
  <si>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</si>
  <si>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</si>
  <si>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</si>
  <si>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</si>
  <si>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</si>
  <si>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</si>
  <si>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</si>
  <si>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</si>
  <si>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</si>
  <si>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</si>
  <si>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</si>
  <si>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</si>
  <si>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</si>
  <si>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</si>
  <si>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</si>
  <si>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</si>
  <si>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</si>
  <si>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</si>
  <si>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</si>
  <si>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</si>
  <si>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</si>
  <si>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</si>
  <si>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</si>
  <si>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</si>
  <si>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</si>
  <si>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</si>
  <si>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</si>
  <si>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</si>
  <si>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</si>
  <si>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</si>
  <si>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</si>
  <si>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</si>
  <si>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</si>
  <si>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</si>
  <si>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</si>
  <si>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</si>
  <si>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</si>
  <si>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</si>
  <si>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</si>
  <si>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</si>
  <si>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</si>
  <si>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</si>
  <si>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</si>
  <si>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</si>
  <si>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</si>
  <si>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</si>
  <si>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</si>
  <si>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</si>
  <si>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</si>
  <si>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</si>
  <si>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</si>
  <si>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</si>
  <si>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</si>
  <si>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</si>
  <si>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</si>
  <si>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</si>
  <si>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</si>
  <si>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</si>
  <si>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</si>
  <si>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</si>
  <si>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</si>
  <si>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</si>
  <si>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</si>
  <si>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</si>
  <si>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</si>
  <si>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</si>
  <si>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</si>
  <si>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</si>
  <si>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</si>
  <si>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</si>
  <si>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</si>
  <si>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</si>
  <si>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</si>
  <si>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</si>
  <si>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</si>
  <si>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</si>
  <si>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</si>
  <si>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</si>
  <si>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</si>
  <si>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</si>
  <si>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</si>
  <si>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</si>
  <si>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</si>
  <si>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</si>
  <si>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</si>
  <si>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</si>
  <si>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</si>
  <si>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</si>
  <si>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</si>
  <si>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</si>
  <si>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</si>
  <si>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</si>
  <si>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</si>
  <si>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</si>
  <si>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</si>
  <si>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</si>
  <si>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</si>
  <si>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</si>
  <si>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</si>
  <si>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</si>
  <si>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</si>
  <si>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</si>
  <si>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</si>
  <si>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</si>
  <si>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</si>
  <si>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</si>
  <si>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</si>
  <si>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</si>
  <si>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</si>
  <si>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</si>
  <si>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</si>
  <si>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</si>
  <si>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</si>
  <si>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</si>
  <si>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</si>
  <si>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</si>
  <si>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</si>
  <si>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</si>
  <si>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</si>
  <si>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</si>
  <si>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</si>
  <si>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</si>
  <si>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</si>
  <si>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</si>
  <si>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</si>
  <si>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</si>
  <si>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</si>
  <si>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</si>
  <si>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</si>
  <si>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</si>
  <si>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</si>
  <si>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</si>
  <si>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</si>
  <si>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</si>
  <si>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</si>
  <si>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</si>
  <si>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</si>
  <si>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</si>
  <si>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</si>
  <si>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</si>
  <si>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</si>
  <si>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</si>
  <si>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</si>
  <si>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</si>
  <si>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</si>
  <si>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</si>
  <si>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</si>
  <si>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</si>
  <si>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</si>
  <si>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</si>
  <si>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</si>
  <si>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</si>
  <si>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</si>
  <si>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</si>
  <si>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</si>
  <si>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</si>
  <si>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</si>
  <si>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</si>
  <si>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</si>
  <si>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</si>
  <si>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</si>
  <si>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</si>
  <si>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</si>
  <si>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</si>
  <si>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</si>
  <si>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</si>
  <si>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</si>
  <si>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</si>
  <si>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</si>
  <si>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</si>
  <si>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</si>
  <si>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</si>
  <si>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</si>
  <si>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</si>
  <si>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</si>
  <si>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</si>
  <si>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</si>
  <si>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</si>
  <si>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</si>
  <si>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</si>
  <si>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</si>
  <si>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</si>
  <si>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</si>
  <si>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</si>
  <si>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</si>
  <si>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</si>
  <si>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</si>
  <si>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</si>
  <si>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</si>
  <si>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</si>
  <si>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</si>
  <si>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</si>
  <si>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</si>
  <si>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</si>
  <si>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</si>
  <si>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</si>
  <si>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</si>
  <si>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</si>
  <si>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</si>
  <si>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</si>
  <si>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</si>
  <si>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</si>
  <si>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</si>
  <si>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</si>
  <si>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</si>
  <si>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</si>
  <si>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</si>
  <si>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</si>
  <si>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</si>
  <si>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</si>
  <si>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</si>
  <si>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</si>
  <si>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</si>
  <si>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</si>
  <si>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</si>
  <si>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</si>
  <si>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</si>
  <si>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</si>
  <si>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</si>
  <si>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</si>
  <si>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</si>
  <si>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</si>
  <si>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</si>
  <si>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</si>
  <si>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</si>
  <si>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</si>
  <si>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</si>
  <si>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</si>
  <si>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</si>
  <si>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</si>
  <si>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</si>
  <si>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</si>
  <si>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</si>
  <si>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</si>
  <si>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</si>
  <si>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</si>
  <si>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</si>
  <si>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</si>
  <si>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</si>
  <si>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</si>
  <si>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</si>
  <si>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</si>
  <si>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</si>
  <si>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</si>
  <si>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</si>
  <si>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</si>
  <si>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</si>
  <si>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</si>
  <si>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</si>
  <si>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</si>
  <si>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</si>
  <si>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</si>
  <si>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</si>
  <si>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</si>
  <si>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</si>
  <si>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</si>
  <si>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</si>
  <si>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</si>
  <si>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</si>
  <si>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</si>
  <si>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</si>
  <si>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</si>
  <si>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</si>
  <si>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</si>
  <si>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</si>
  <si>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</si>
  <si>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</si>
  <si>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</si>
  <si>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</si>
  <si>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</si>
  <si>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</si>
  <si>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</si>
  <si>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</si>
  <si>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</si>
  <si>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</si>
  <si>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</si>
  <si>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</si>
  <si>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</si>
  <si>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</si>
  <si>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</si>
  <si>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</si>
  <si>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</si>
  <si>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</si>
  <si>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</si>
  <si>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</si>
  <si>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</si>
  <si>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</si>
  <si>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</si>
  <si>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</si>
  <si>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</si>
  <si>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</si>
  <si>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</si>
  <si>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</si>
  <si>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</si>
  <si>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</si>
  <si>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</si>
  <si>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</si>
  <si>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</si>
  <si>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</si>
  <si>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</si>
  <si>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</si>
  <si>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</si>
  <si>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</si>
  <si>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</si>
  <si>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</si>
  <si>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</si>
  <si>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</si>
  <si>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</si>
  <si>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</si>
  <si>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</si>
  <si>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</si>
  <si>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</si>
  <si>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</si>
  <si>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</si>
  <si>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</si>
  <si>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</si>
  <si>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</si>
  <si>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</si>
  <si>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</si>
  <si>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</si>
  <si>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</si>
  <si>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</si>
  <si>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</si>
  <si>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</si>
  <si>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</si>
  <si>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</si>
  <si>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</si>
  <si>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</si>
  <si>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</si>
  <si>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</si>
  <si>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</si>
  <si>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</si>
  <si>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</si>
  <si>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</si>
  <si>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</si>
  <si>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</si>
  <si>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</si>
  <si>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</si>
  <si>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</si>
  <si>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</si>
  <si>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</si>
  <si>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</si>
  <si>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</si>
  <si>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</si>
  <si>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</si>
  <si>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</si>
  <si>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</si>
  <si>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</si>
  <si>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</si>
  <si>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</si>
  <si>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</si>
  <si>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</si>
  <si>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</si>
  <si>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</si>
  <si>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</si>
  <si>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</si>
  <si>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</si>
  <si>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</si>
  <si>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</si>
  <si>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</si>
  <si>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</si>
  <si>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</si>
  <si>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</si>
  <si>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</si>
  <si>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</si>
  <si>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</si>
  <si>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</si>
  <si>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</si>
  <si>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</si>
  <si>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</si>
  <si>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</si>
  <si>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</si>
  <si>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</si>
  <si>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</si>
  <si>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</si>
  <si>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</si>
  <si>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</si>
  <si>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</si>
  <si>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</si>
  <si>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</si>
  <si>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</si>
  <si>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</si>
  <si>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</si>
  <si>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</si>
  <si>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</si>
  <si>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</si>
  <si>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</si>
  <si>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</si>
  <si>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</si>
  <si>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</si>
  <si>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</si>
  <si>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</si>
  <si>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</si>
  <si>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</si>
  <si>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</si>
  <si>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</si>
  <si>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</si>
  <si>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</si>
  <si>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</si>
  <si>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</si>
  <si>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</si>
  <si>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</si>
  <si>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</si>
  <si>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</si>
  <si>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</si>
  <si>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</si>
  <si>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</si>
  <si>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</si>
  <si>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</si>
  <si>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</si>
  <si>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</si>
  <si>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</si>
  <si>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</si>
  <si>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</si>
  <si>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</si>
  <si>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</si>
  <si>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</si>
  <si>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</si>
  <si>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</si>
  <si>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</si>
  <si>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</si>
  <si>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</si>
  <si>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</si>
  <si>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</si>
  <si>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</si>
  <si>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</si>
  <si>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</si>
  <si>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</si>
  <si>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</si>
  <si>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</si>
  <si>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</si>
  <si>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</si>
  <si>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</si>
  <si>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</si>
  <si>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</si>
  <si>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</si>
  <si>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</si>
  <si>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</si>
  <si>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</si>
  <si>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</si>
  <si>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</si>
  <si>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</si>
  <si>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</si>
  <si>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</si>
  <si>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</si>
  <si>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</si>
  <si>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</si>
  <si>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</si>
  <si>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</si>
  <si>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</si>
  <si>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</si>
  <si>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</si>
  <si>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</si>
  <si>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</si>
  <si>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</si>
  <si>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</si>
  <si>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</si>
  <si>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</si>
  <si>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</si>
  <si>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</si>
  <si>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</si>
  <si>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</si>
  <si>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</si>
  <si>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</si>
  <si>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</si>
  <si>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</si>
  <si>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</si>
  <si>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</si>
  <si>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</si>
  <si>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</si>
  <si>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</si>
  <si>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</si>
  <si>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</si>
  <si>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</si>
  <si>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</si>
  <si>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</si>
  <si>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</si>
  <si>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</si>
  <si>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</si>
  <si>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</si>
  <si>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</si>
  <si>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</si>
  <si>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</si>
  <si>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</si>
  <si>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</si>
  <si>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</si>
  <si>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</si>
  <si>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</si>
  <si>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</si>
  <si>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</si>
  <si>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</si>
  <si>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</si>
  <si>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</si>
  <si>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</si>
  <si>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</si>
  <si>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</si>
  <si>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</si>
  <si>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</si>
  <si>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</si>
  <si>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</si>
  <si>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</si>
  <si>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</si>
  <si>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</si>
  <si>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</si>
  <si>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</si>
  <si>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</si>
  <si>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</si>
  <si>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</si>
  <si>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</si>
  <si>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</si>
  <si>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</si>
  <si>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</si>
  <si>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</si>
  <si>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</si>
  <si>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</si>
  <si>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</si>
  <si>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</si>
  <si>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</si>
  <si>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</si>
  <si>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</si>
  <si>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</si>
  <si>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</si>
  <si>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</si>
  <si>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</si>
  <si>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</si>
  <si>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</si>
  <si>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</si>
  <si>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</si>
  <si>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</si>
  <si>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</si>
  <si>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</si>
  <si>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</si>
  <si>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</si>
  <si>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</si>
  <si>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</si>
  <si>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</si>
  <si>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</si>
  <si>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</si>
  <si>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</si>
  <si>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</si>
  <si>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</si>
  <si>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</si>
  <si>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</si>
  <si>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</si>
  <si>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</si>
  <si>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</si>
  <si>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</si>
  <si>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</si>
  <si>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</si>
  <si>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</si>
  <si>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</si>
  <si>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</si>
  <si>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</si>
  <si>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</si>
  <si>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</si>
  <si>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</si>
  <si>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</si>
  <si>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</si>
  <si>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</si>
  <si>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</si>
  <si>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</si>
  <si>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</si>
  <si>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</si>
  <si>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</si>
  <si>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</si>
  <si>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</si>
  <si>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</si>
  <si>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</si>
  <si>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</si>
  <si>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</si>
  <si>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</si>
  <si>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</si>
  <si>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</si>
  <si>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</si>
  <si>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</si>
  <si>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</si>
  <si>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</si>
  <si>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</si>
  <si>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</si>
  <si>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</si>
  <si>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</si>
  <si>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</si>
  <si>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</si>
  <si>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</si>
  <si>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</si>
  <si>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</si>
  <si>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</si>
  <si>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</si>
  <si>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</si>
  <si>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</si>
  <si>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</si>
  <si>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</si>
  <si>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</si>
  <si>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</si>
  <si>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</si>
  <si>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</si>
  <si>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</si>
  <si>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</si>
  <si>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</si>
  <si>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</si>
  <si>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</si>
  <si>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</si>
  <si>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</si>
  <si>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</si>
  <si>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</si>
  <si>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</si>
  <si>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</si>
  <si>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</si>
  <si>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</si>
  <si>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</si>
  <si>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</si>
  <si>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</si>
  <si>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</si>
  <si>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</si>
  <si>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</si>
  <si>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</si>
  <si>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</si>
  <si>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</si>
  <si>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</si>
  <si>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</si>
  <si>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</si>
  <si>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</si>
  <si>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</si>
  <si>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</si>
  <si>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</si>
  <si>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</si>
  <si>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</si>
  <si>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</si>
  <si>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</si>
  <si>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</si>
  <si>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</si>
  <si>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</si>
  <si>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</si>
  <si>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</si>
  <si>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</si>
  <si>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</si>
  <si>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</si>
  <si>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</si>
  <si>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</si>
  <si>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</si>
  <si>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</si>
  <si>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</si>
  <si>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</si>
  <si>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</si>
  <si>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</si>
  <si>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</si>
  <si>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</si>
  <si>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</si>
  <si>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</si>
  <si>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</si>
  <si>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</si>
  <si>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</si>
  <si>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</si>
  <si>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</si>
  <si>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</si>
  <si>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</si>
  <si>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</si>
  <si>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</si>
  <si>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</si>
  <si>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</si>
  <si>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</si>
  <si>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</si>
  <si>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</si>
  <si>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</si>
  <si>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</si>
  <si>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</si>
  <si>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</si>
  <si>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</si>
  <si>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</si>
  <si>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</si>
  <si>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</si>
  <si>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</si>
  <si>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</si>
  <si>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</si>
  <si>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</si>
  <si>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</si>
  <si>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</si>
  <si>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</si>
  <si>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</si>
  <si>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</si>
  <si>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</si>
  <si>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</si>
  <si>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</si>
  <si>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</si>
  <si>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</si>
  <si>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</si>
  <si>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</si>
  <si>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</si>
  <si>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</si>
  <si>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</si>
  <si>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</si>
  <si>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</si>
  <si>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</si>
  <si>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</si>
  <si>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</si>
  <si>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</si>
  <si>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</si>
  <si>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</si>
  <si>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</si>
  <si>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</si>
  <si>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</si>
  <si>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</si>
  <si>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</si>
  <si>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</si>
  <si>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</si>
  <si>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</si>
  <si>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</si>
  <si>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</si>
  <si>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</si>
  <si>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</si>
  <si>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</si>
  <si>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</si>
  <si>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</si>
  <si>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</si>
  <si>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</si>
  <si>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</si>
  <si>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</si>
  <si>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</si>
  <si>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</si>
  <si>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</si>
  <si>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</si>
  <si>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</si>
  <si>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</si>
  <si>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</si>
  <si>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</si>
  <si>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</si>
  <si>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</si>
  <si>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</si>
  <si>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</si>
  <si>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</si>
  <si>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</si>
  <si>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</si>
  <si>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</si>
  <si>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</si>
  <si>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</si>
  <si>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</si>
  <si>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</si>
  <si>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</si>
  <si>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</si>
  <si>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</si>
  <si>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</si>
  <si>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</si>
  <si>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</si>
  <si>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</si>
  <si>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</si>
  <si>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</si>
  <si>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</si>
  <si>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</si>
  <si>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</si>
  <si>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</si>
  <si>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</si>
  <si>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</si>
  <si>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</si>
  <si>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</si>
  <si>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</si>
  <si>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</si>
  <si>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</si>
  <si>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</si>
  <si>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</si>
  <si>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</si>
  <si>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</si>
  <si>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</si>
  <si>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</si>
  <si>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</si>
  <si>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</si>
  <si>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</si>
  <si>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</si>
  <si>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</si>
  <si>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</si>
  <si>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</si>
  <si>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</si>
  <si>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</si>
  <si>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</si>
  <si>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</si>
  <si>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</si>
  <si>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</si>
  <si>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</si>
  <si>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</si>
  <si>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</si>
  <si>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</si>
  <si>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</si>
  <si>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</si>
  <si>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</si>
  <si>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</si>
  <si>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</si>
  <si>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</si>
  <si>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</si>
  <si>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</si>
  <si>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</si>
  <si>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</si>
  <si>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</si>
  <si>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</si>
  <si>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</si>
  <si>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</si>
  <si>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</si>
  <si>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</si>
  <si>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</si>
  <si>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</si>
  <si>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</si>
  <si>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</si>
  <si>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</si>
  <si>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</si>
  <si>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</si>
  <si>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</si>
  <si>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</si>
  <si>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</si>
  <si>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</si>
  <si>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</si>
  <si>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</si>
  <si>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</si>
  <si>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</si>
  <si>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</si>
  <si>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</si>
  <si>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</si>
  <si>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</si>
  <si>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</si>
  <si>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</si>
  <si>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</si>
  <si>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</si>
  <si>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</si>
  <si>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</si>
  <si>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</si>
  <si>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</si>
  <si>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</si>
  <si>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</si>
  <si>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</si>
  <si>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</si>
  <si>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</si>
  <si>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</si>
  <si>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</si>
  <si>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</si>
  <si>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</si>
  <si>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</si>
  <si>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</si>
  <si>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</si>
  <si>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</si>
  <si>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</si>
  <si>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</si>
  <si>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</si>
  <si>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</si>
  <si>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</si>
  <si>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</si>
  <si>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</si>
  <si>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</si>
  <si>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</si>
  <si>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</si>
  <si>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</si>
  <si>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</si>
  <si>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</si>
  <si>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</si>
  <si>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</si>
  <si>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</si>
  <si>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</si>
  <si>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</si>
  <si>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</si>
  <si>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</si>
  <si>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</si>
  <si>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</si>
  <si>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</si>
  <si>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</si>
  <si>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</si>
  <si>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</si>
  <si>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</si>
  <si>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</si>
  <si>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</si>
  <si>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</si>
  <si>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</si>
  <si>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</si>
  <si>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</si>
  <si>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</si>
  <si>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</si>
  <si>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</si>
  <si>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</si>
  <si>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</si>
  <si>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</si>
  <si>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</si>
  <si>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</si>
  <si>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</si>
  <si>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</si>
  <si>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</si>
  <si>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</si>
  <si>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</si>
  <si>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</si>
  <si>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</si>
  <si>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</si>
  <si>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</si>
  <si>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</si>
  <si>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</si>
  <si>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</si>
  <si>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</si>
  <si>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</si>
  <si>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</si>
  <si>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</si>
  <si>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</si>
  <si>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</si>
  <si>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</si>
  <si>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</si>
  <si>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</si>
  <si>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</si>
  <si>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</si>
  <si>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</si>
  <si>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</si>
  <si>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</si>
  <si>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</si>
  <si>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</si>
  <si>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</si>
  <si>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</si>
  <si>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</si>
  <si>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</si>
  <si>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</si>
  <si>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</si>
  <si>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</si>
  <si>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</si>
  <si>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</si>
  <si>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</si>
  <si>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</si>
  <si>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</si>
  <si>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</si>
  <si>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</si>
  <si>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</si>
  <si>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</si>
  <si>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</si>
  <si>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</si>
  <si>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</si>
  <si>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</si>
  <si>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</si>
  <si>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</si>
  <si>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</si>
  <si>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</si>
  <si>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</si>
  <si>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</si>
  <si>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</si>
  <si>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</si>
  <si>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</si>
  <si>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</si>
  <si>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</si>
  <si>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</si>
  <si>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</si>
  <si>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</si>
  <si>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</si>
  <si>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</si>
  <si>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</si>
  <si>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</si>
  <si>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</si>
  <si>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</si>
  <si>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</si>
  <si>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</si>
  <si>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</si>
  <si>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</si>
  <si>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</si>
  <si>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</si>
  <si>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</si>
  <si>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</si>
  <si>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</si>
  <si>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</si>
  <si>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</si>
  <si>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</si>
  <si>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</si>
  <si>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</si>
  <si>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</si>
  <si>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</si>
  <si>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</si>
  <si>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</si>
  <si>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</si>
  <si>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</si>
  <si>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</si>
  <si>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</si>
  <si>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</si>
  <si>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</si>
  <si>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</si>
  <si>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</si>
  <si>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</si>
  <si>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</si>
  <si>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</si>
  <si>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</si>
  <si>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</si>
  <si>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</si>
  <si>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</si>
  <si>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</si>
  <si>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</si>
  <si>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</si>
  <si>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</si>
  <si>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</si>
  <si>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</si>
  <si>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</si>
  <si>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</si>
  <si>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</si>
  <si>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</si>
  <si>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</si>
  <si>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</si>
  <si>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</si>
  <si>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</si>
  <si>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</si>
  <si>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</si>
  <si>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</si>
  <si>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</si>
  <si>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</si>
  <si>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</si>
  <si>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</si>
  <si>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</si>
  <si>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</si>
  <si>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</si>
  <si>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</si>
  <si>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</si>
  <si>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</si>
  <si>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</si>
  <si>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</si>
  <si>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</si>
  <si>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</si>
  <si>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</si>
  <si>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</si>
  <si>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</si>
  <si>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</si>
  <si>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</si>
  <si>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</si>
  <si>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</si>
  <si>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</si>
  <si>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</si>
  <si>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</si>
  <si>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</si>
  <si>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</si>
  <si>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</si>
  <si>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</si>
  <si>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</si>
  <si>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</si>
  <si>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</si>
  <si>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</si>
  <si>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</si>
  <si>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</si>
  <si>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</si>
  <si>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</si>
  <si>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</si>
  <si>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</si>
  <si>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</si>
  <si>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</si>
  <si>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</si>
  <si>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</si>
  <si>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</si>
  <si>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</si>
  <si>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</si>
  <si>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</si>
  <si>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</si>
  <si>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</si>
  <si>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</si>
  <si>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</si>
  <si>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</si>
  <si>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</si>
  <si>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</si>
  <si>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</si>
  <si>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</si>
  <si>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</si>
  <si>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</si>
  <si>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</si>
  <si>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</si>
  <si>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</si>
  <si>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</si>
  <si>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</si>
  <si>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</si>
  <si>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</si>
  <si>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</si>
  <si>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</si>
  <si>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</si>
  <si>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</si>
  <si>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</si>
  <si>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</si>
  <si>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</si>
  <si>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</si>
  <si>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</si>
  <si>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</si>
  <si>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</si>
  <si>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</si>
  <si>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</si>
  <si>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</si>
  <si>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</si>
  <si>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</si>
  <si>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</si>
  <si>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</si>
  <si>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</si>
  <si>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</si>
  <si>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</si>
  <si>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</si>
  <si>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</si>
  <si>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</si>
  <si>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</si>
  <si>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</si>
  <si>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</si>
  <si>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</si>
  <si>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</si>
  <si>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</si>
  <si>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</si>
  <si>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</si>
  <si>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</si>
  <si>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</si>
  <si>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</si>
  <si>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</si>
  <si>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</si>
  <si>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</si>
  <si>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</si>
  <si>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</si>
  <si>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</si>
  <si>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</si>
  <si>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</si>
  <si>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</si>
  <si>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</si>
  <si>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</si>
  <si>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</si>
  <si>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</si>
  <si>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</si>
  <si>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</si>
  <si>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</si>
  <si>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</si>
  <si>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</si>
  <si>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</si>
  <si>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</si>
  <si>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</si>
  <si>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</si>
  <si>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</si>
  <si>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</si>
  <si>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</si>
  <si>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</si>
  <si>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</si>
  <si>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</si>
  <si>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</si>
  <si>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</si>
  <si>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</si>
  <si>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</si>
  <si>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</si>
  <si>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</si>
  <si>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</si>
  <si>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</si>
  <si>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</si>
  <si>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</si>
  <si>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</si>
  <si>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</si>
  <si>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</si>
  <si>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</si>
  <si>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</si>
  <si>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</si>
  <si>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</si>
  <si>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</si>
  <si>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</si>
  <si>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</si>
  <si>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</si>
  <si>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</si>
  <si>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</si>
  <si>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</si>
  <si>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</si>
  <si>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</si>
  <si>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</si>
  <si>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</si>
  <si>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</si>
  <si>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</si>
  <si>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</si>
  <si>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</si>
  <si>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</si>
  <si>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</si>
  <si>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</si>
  <si>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</si>
  <si>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</si>
  <si>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</si>
  <si>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</si>
  <si>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</si>
  <si>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</si>
  <si>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</si>
  <si>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</si>
  <si>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</si>
  <si>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</si>
  <si>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</si>
  <si>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</si>
  <si>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</si>
  <si>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</si>
  <si>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</si>
  <si>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</si>
  <si>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</si>
  <si>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</si>
  <si>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</si>
  <si>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</si>
  <si>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</si>
  <si>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</si>
  <si>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</si>
  <si>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</si>
  <si>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</si>
  <si>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</si>
  <si>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</si>
  <si>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</si>
  <si>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</si>
  <si>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</si>
  <si>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</si>
  <si>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</si>
  <si>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</si>
  <si>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</si>
  <si>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</si>
  <si>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</si>
  <si>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</si>
  <si>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</si>
  <si>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</si>
  <si>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</si>
  <si>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</si>
  <si>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</si>
  <si>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</si>
  <si>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</si>
  <si>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</si>
  <si>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</si>
  <si>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</si>
  <si>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</si>
  <si>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</si>
  <si>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</si>
  <si>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</si>
  <si>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</si>
  <si>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</si>
  <si>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</si>
  <si>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</si>
  <si>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</si>
  <si>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</si>
  <si>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</si>
  <si>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</si>
  <si>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</si>
  <si>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</si>
  <si>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</si>
  <si>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</si>
  <si>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</si>
  <si>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</si>
  <si>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</si>
  <si>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</si>
  <si>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</si>
  <si>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</si>
  <si>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</si>
  <si>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</si>
  <si>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</si>
  <si>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</si>
  <si>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</si>
  <si>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</si>
  <si>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</si>
  <si>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</si>
  <si>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</si>
  <si>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</si>
  <si>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</si>
  <si>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</si>
  <si>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</si>
  <si>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</si>
  <si>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</si>
  <si>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</si>
  <si>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</si>
  <si>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</si>
  <si>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</si>
  <si>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</si>
  <si>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</si>
  <si>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</si>
  <si>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</si>
  <si>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</si>
  <si>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</si>
  <si>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</si>
  <si>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</si>
  <si>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</si>
  <si>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</si>
  <si>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</si>
  <si>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</si>
  <si>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</si>
  <si>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</si>
  <si>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</si>
  <si>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</si>
  <si>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</si>
  <si>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</si>
  <si>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</si>
  <si>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</si>
  <si>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</si>
  <si>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</si>
  <si>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</si>
  <si>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</si>
  <si>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</si>
  <si>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</si>
  <si>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</si>
  <si>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</si>
  <si>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</si>
  <si>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</si>
  <si>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</si>
  <si>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</si>
  <si>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</si>
  <si>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</si>
  <si>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</si>
  <si>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</si>
  <si>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</si>
  <si>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</si>
  <si>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</si>
  <si>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</si>
  <si>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</si>
  <si>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</si>
  <si>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</si>
  <si>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</si>
  <si>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</si>
  <si>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</si>
  <si>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</si>
  <si>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</si>
  <si>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</si>
  <si>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</si>
  <si>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</si>
  <si>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</si>
  <si>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</si>
  <si>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</si>
  <si>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</si>
  <si>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</si>
  <si>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</si>
  <si>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</si>
  <si>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</si>
  <si>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</si>
  <si>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</si>
  <si>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</si>
  <si>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</si>
  <si>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</si>
  <si>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</si>
  <si>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</si>
  <si>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</si>
  <si>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</si>
  <si>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</si>
  <si>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</si>
  <si>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</si>
  <si>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</si>
  <si>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</si>
  <si>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</si>
  <si>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</si>
  <si>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</si>
  <si>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</si>
  <si>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</si>
  <si>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</si>
  <si>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</si>
  <si>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</si>
  <si>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</si>
  <si>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</si>
  <si>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</si>
  <si>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</si>
  <si>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</si>
  <si>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</si>
  <si>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</si>
  <si>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</si>
  <si>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</si>
  <si>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</si>
  <si>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</si>
  <si>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</si>
  <si>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</si>
  <si>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</si>
  <si>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</si>
  <si>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</si>
  <si>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</si>
  <si>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</si>
  <si>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</si>
  <si>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</si>
  <si>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</si>
  <si>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</si>
  <si>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</si>
  <si>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</si>
  <si>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</si>
  <si>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</si>
  <si>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</si>
  <si>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</si>
  <si>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</si>
  <si>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</si>
  <si>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</si>
  <si>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</si>
  <si>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</si>
  <si>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</si>
  <si>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</si>
  <si>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</si>
  <si>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</si>
  <si>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</si>
  <si>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</si>
  <si>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</si>
  <si>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</si>
  <si>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</si>
  <si>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</si>
  <si>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</si>
  <si>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</si>
  <si>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</si>
  <si>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</si>
  <si>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</si>
  <si>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</si>
  <si>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</si>
  <si>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</si>
  <si>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</si>
  <si>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</si>
  <si>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</si>
  <si>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</si>
  <si>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</si>
  <si>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</si>
  <si>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</si>
  <si>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</si>
  <si>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</si>
  <si>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</si>
  <si>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</si>
  <si>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</si>
  <si>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</si>
  <si>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</si>
  <si>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</si>
  <si>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</si>
  <si>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</si>
  <si>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</si>
  <si>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</si>
  <si>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</si>
  <si>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</si>
  <si>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</si>
  <si>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</si>
  <si>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</si>
  <si>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</si>
  <si>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</si>
  <si>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</si>
  <si>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</si>
  <si>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</si>
  <si>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</si>
  <si>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</si>
  <si>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</si>
  <si>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</si>
  <si>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</si>
  <si>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</si>
  <si>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</si>
  <si>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</si>
  <si>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</si>
  <si>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</si>
  <si>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</si>
  <si>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</si>
  <si>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</si>
  <si>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</si>
  <si>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</si>
  <si>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</si>
  <si>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</si>
  <si>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</si>
  <si>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</si>
  <si>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</si>
  <si>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</si>
  <si>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</si>
  <si>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</si>
  <si>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</si>
  <si>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</si>
  <si>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</si>
  <si>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</si>
  <si>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</si>
  <si>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</si>
  <si>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</si>
  <si>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</si>
  <si>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</si>
  <si>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</si>
  <si>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</si>
  <si>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</si>
  <si>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</si>
  <si>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</si>
  <si>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</si>
  <si>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</si>
  <si>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</si>
  <si>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</si>
  <si>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</si>
  <si>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</si>
  <si>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</si>
  <si>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</si>
  <si>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</si>
  <si>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</si>
  <si>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</si>
  <si>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</si>
  <si>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</si>
  <si>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</si>
  <si>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</si>
  <si>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</si>
  <si>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</si>
  <si>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</si>
  <si>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</si>
  <si>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</si>
  <si>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</si>
  <si>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</si>
  <si>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</si>
  <si>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</si>
  <si>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</si>
  <si>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</si>
  <si>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</si>
  <si>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</si>
  <si>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</si>
  <si>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</si>
  <si>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</si>
  <si>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</si>
  <si>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</si>
  <si>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</si>
  <si>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</si>
  <si>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</si>
  <si>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</si>
  <si>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</si>
  <si>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</si>
  <si>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</si>
  <si>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</si>
  <si>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</si>
  <si>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</si>
  <si>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</si>
  <si>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</si>
  <si>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</si>
  <si>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</si>
  <si>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</si>
  <si>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</si>
  <si>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</si>
  <si>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</si>
  <si>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</si>
  <si>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</si>
  <si>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</si>
  <si>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</si>
  <si>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</si>
  <si>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</si>
  <si>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</si>
  <si>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</si>
  <si>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</si>
  <si>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</si>
  <si>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</si>
  <si>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</si>
  <si>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</si>
  <si>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</si>
  <si>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</si>
  <si>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</si>
  <si>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</si>
  <si>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</si>
  <si>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</si>
  <si>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</si>
  <si>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</si>
  <si>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</si>
  <si>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</si>
  <si>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</si>
  <si>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</si>
  <si>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</si>
  <si>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</si>
  <si>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</si>
  <si>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</si>
  <si>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</si>
  <si>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</si>
  <si>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</si>
  <si>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</si>
  <si>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</si>
  <si>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</si>
  <si>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</si>
  <si>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</si>
  <si>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</si>
  <si>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</si>
  <si>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</si>
  <si>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</si>
  <si>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</si>
  <si>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</si>
  <si>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</si>
  <si>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</si>
  <si>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</si>
  <si>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</si>
  <si>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</si>
  <si>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</si>
  <si>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</si>
  <si>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</si>
  <si>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</si>
  <si>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</si>
  <si>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</si>
  <si>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</si>
  <si>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</si>
  <si>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</si>
  <si>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</si>
  <si>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</si>
  <si>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</si>
  <si>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</si>
  <si>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</si>
  <si>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</si>
  <si>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</si>
  <si>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</si>
  <si>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</si>
  <si>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</si>
  <si>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</si>
  <si>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</si>
  <si>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</si>
  <si>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</si>
  <si>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</si>
  <si>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</si>
  <si>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</si>
  <si>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</si>
  <si>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</si>
  <si>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</si>
  <si>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</si>
  <si>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</si>
  <si>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</si>
  <si>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</si>
  <si>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</si>
  <si>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</si>
  <si>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</si>
  <si>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</si>
  <si>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</si>
  <si>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</si>
  <si>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</si>
  <si>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</si>
  <si>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</si>
  <si>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</si>
  <si>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</si>
  <si>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</si>
  <si>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</si>
  <si>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</si>
  <si>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</si>
  <si>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</si>
  <si>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</si>
  <si>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</si>
  <si>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</si>
  <si>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</si>
  <si>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</si>
  <si>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</si>
  <si>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</si>
  <si>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</si>
  <si>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</si>
  <si>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</si>
  <si>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</si>
  <si>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</si>
  <si>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</si>
  <si>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</si>
  <si>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</si>
  <si>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</si>
  <si>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</si>
  <si>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</si>
  <si>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</si>
  <si>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</si>
  <si>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</si>
  <si>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</si>
  <si>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</si>
  <si>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</si>
  <si>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</si>
  <si>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</si>
  <si>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</si>
  <si>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</si>
  <si>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</si>
  <si>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</si>
  <si>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</si>
  <si>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</si>
  <si>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</si>
  <si>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</si>
  <si>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</si>
  <si>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</si>
  <si>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</si>
  <si>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</si>
  <si>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</si>
  <si>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</si>
  <si>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</si>
  <si>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</si>
  <si>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</si>
  <si>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</si>
  <si>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</si>
  <si>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</si>
  <si>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</si>
  <si>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</si>
  <si>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</si>
  <si>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</si>
  <si>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</si>
  <si>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</si>
  <si>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</si>
  <si>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</si>
  <si>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</si>
  <si>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</si>
  <si>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</si>
  <si>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</si>
  <si>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</si>
  <si>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</si>
  <si>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</si>
  <si>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</si>
  <si>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</si>
  <si>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</si>
  <si>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</si>
  <si>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</si>
  <si>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</si>
  <si>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</si>
  <si>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</si>
  <si>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</si>
  <si>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</si>
  <si>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</si>
  <si>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</si>
  <si>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</si>
  <si>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</si>
  <si>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</si>
  <si>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</si>
  <si>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</si>
  <si>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</si>
  <si>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</si>
  <si>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</si>
  <si>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</si>
  <si>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</si>
  <si>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</si>
  <si>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</si>
  <si>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</si>
  <si>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</si>
  <si>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</si>
  <si>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</si>
  <si>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</si>
  <si>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</si>
  <si>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</si>
  <si>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</si>
  <si>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</si>
  <si>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</si>
  <si>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</si>
  <si>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</si>
  <si>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</si>
  <si>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</si>
  <si>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</si>
  <si>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</si>
  <si>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</si>
  <si>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</si>
  <si>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</si>
  <si>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</si>
  <si>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</si>
  <si>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</si>
  <si>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</si>
  <si>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</si>
  <si>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</si>
  <si>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</si>
  <si>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</si>
  <si>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</si>
  <si>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</si>
  <si>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</si>
  <si>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</si>
  <si>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</si>
  <si>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</si>
  <si>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</si>
  <si>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</si>
  <si>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</si>
  <si>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</si>
  <si>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</si>
  <si>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</si>
  <si>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</si>
  <si>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</si>
  <si>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</si>
  <si>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</si>
  <si>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</si>
  <si>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</si>
  <si>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</si>
  <si>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</si>
  <si>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</si>
  <si>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</si>
  <si>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</si>
  <si>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</si>
  <si>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</si>
  <si>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</si>
  <si>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</si>
  <si>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</si>
  <si>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</si>
  <si>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</si>
  <si>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</si>
  <si>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</si>
  <si>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</si>
  <si>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</si>
  <si>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</si>
  <si>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</si>
  <si>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</si>
  <si>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</si>
  <si>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</si>
  <si>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</si>
  <si>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</si>
  <si>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</si>
  <si>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</si>
  <si>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</si>
  <si>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</si>
  <si>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</si>
  <si>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</si>
  <si>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</si>
  <si>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</si>
  <si>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</si>
  <si>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</si>
  <si>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</si>
  <si>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</si>
  <si>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</si>
  <si>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</si>
  <si>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</si>
  <si>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</si>
  <si>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</si>
  <si>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</si>
  <si>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</si>
  <si>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</si>
  <si>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</si>
  <si>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</si>
  <si>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</si>
  <si>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</si>
  <si>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</si>
  <si>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</si>
  <si>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</si>
  <si>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</si>
  <si>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</si>
  <si>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</si>
  <si>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</si>
  <si>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</si>
  <si>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</si>
  <si>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</si>
  <si>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</si>
  <si>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</si>
  <si>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</si>
  <si>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</si>
  <si>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</si>
  <si>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</si>
  <si>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</si>
  <si>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</si>
  <si>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</si>
  <si>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</si>
  <si>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</si>
  <si>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</si>
  <si>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</si>
  <si>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</si>
  <si>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</si>
  <si>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</si>
  <si>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</si>
  <si>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</si>
  <si>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</si>
  <si>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</si>
  <si>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</si>
  <si>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</si>
  <si>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</si>
  <si>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</si>
  <si>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</si>
  <si>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</si>
  <si>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</si>
  <si>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</si>
  <si>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</si>
  <si>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</si>
  <si>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</si>
  <si>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</si>
  <si>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</si>
  <si>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</si>
  <si>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</si>
  <si>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</si>
  <si>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</si>
  <si>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</si>
  <si>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</si>
  <si>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</si>
  <si>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</si>
  <si>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</si>
  <si>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</si>
  <si>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</si>
  <si>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</si>
  <si>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</si>
  <si>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</si>
  <si>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</si>
  <si>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</si>
  <si>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</si>
  <si>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</si>
  <si>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</si>
  <si>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</si>
  <si>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</si>
  <si>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</si>
  <si>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</si>
  <si>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</si>
  <si>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</si>
  <si>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</si>
  <si>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</si>
  <si>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</si>
  <si>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</si>
  <si>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</si>
  <si>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</si>
  <si>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</si>
  <si>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</si>
  <si>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</si>
  <si>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</si>
  <si>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</si>
  <si>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</si>
  <si>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</si>
  <si>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</si>
  <si>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</si>
  <si>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</si>
  <si>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</si>
  <si>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</si>
  <si>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</si>
  <si>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</si>
  <si>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</si>
  <si>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</si>
  <si>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</si>
  <si>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</si>
  <si>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</si>
  <si>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</si>
  <si>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</si>
  <si>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</si>
  <si>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</si>
  <si>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</si>
  <si>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</si>
  <si>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</si>
  <si>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</si>
  <si>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</si>
  <si>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</si>
  <si>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</si>
  <si>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</si>
  <si>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</si>
  <si>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</si>
  <si>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</si>
  <si>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</si>
  <si>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</si>
  <si>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</si>
  <si>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</si>
  <si>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</si>
  <si>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</si>
  <si>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</si>
  <si>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</si>
  <si>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</si>
  <si>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</si>
  <si>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</si>
  <si>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</si>
  <si>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</si>
  <si>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</si>
  <si>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</si>
  <si>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</si>
  <si>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</si>
  <si>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</si>
  <si>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</si>
  <si>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</si>
  <si>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</si>
  <si>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</si>
  <si>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</si>
  <si>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</si>
  <si>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</si>
  <si>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</si>
  <si>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</si>
  <si>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</si>
  <si>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</si>
  <si>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</si>
  <si>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</si>
  <si>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</si>
  <si>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</si>
  <si>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</si>
  <si>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</si>
  <si>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</si>
  <si>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</si>
  <si>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</si>
  <si>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</si>
  <si>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</si>
  <si>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</si>
  <si>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</si>
  <si>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</si>
  <si>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</si>
  <si>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</si>
  <si>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</si>
  <si>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</si>
  <si>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</si>
  <si>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</si>
  <si>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</si>
  <si>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</si>
  <si>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</si>
  <si>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</si>
  <si>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</si>
  <si>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</si>
  <si>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</si>
  <si>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</si>
  <si>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</si>
  <si>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</si>
  <si>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</si>
  <si>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</si>
  <si>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</si>
  <si>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</si>
  <si>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</si>
  <si>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</si>
  <si>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</si>
  <si>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</si>
  <si>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</si>
  <si>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</si>
  <si>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</si>
  <si>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</si>
  <si>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</si>
  <si>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</si>
  <si>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</si>
  <si>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</si>
  <si>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</si>
  <si>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</si>
  <si>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</si>
  <si>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</si>
  <si>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</si>
  <si>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</si>
  <si>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</si>
  <si>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</si>
  <si>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</si>
  <si>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</si>
  <si>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</si>
  <si>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</si>
  <si>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</si>
  <si>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</si>
  <si>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</si>
  <si>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</si>
  <si>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</si>
  <si>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</si>
  <si>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</si>
  <si>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</si>
  <si>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</si>
  <si>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</si>
  <si>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</si>
  <si>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</si>
  <si>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</si>
  <si>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</si>
  <si>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</si>
  <si>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</si>
  <si>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</si>
  <si>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</si>
  <si>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</si>
  <si>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</si>
  <si>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</si>
  <si>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</si>
  <si>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</si>
  <si>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</si>
  <si>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</si>
  <si>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</si>
  <si>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</si>
  <si>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</si>
  <si>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</si>
  <si>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</si>
  <si>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</si>
  <si>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</si>
  <si>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</si>
  <si>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</si>
  <si>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</si>
  <si>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</si>
  <si>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</si>
  <si>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</si>
  <si>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</si>
  <si>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</si>
  <si>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</si>
  <si>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</si>
  <si>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</si>
  <si>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</si>
  <si>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</si>
  <si>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</si>
  <si>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</si>
  <si>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</si>
  <si>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</si>
  <si>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</si>
  <si>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</si>
  <si>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</si>
  <si>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</si>
  <si>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</si>
  <si>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</si>
  <si>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</si>
  <si>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</si>
  <si>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</si>
  <si>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</si>
  <si>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</si>
  <si>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</si>
  <si>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</si>
  <si>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</si>
  <si>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</si>
  <si>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</si>
  <si>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</si>
  <si>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</si>
  <si>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</si>
  <si>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</si>
  <si>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</si>
  <si>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</si>
  <si>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</si>
  <si>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</si>
  <si>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</si>
  <si>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</si>
  <si>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</si>
  <si>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</si>
  <si>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</si>
  <si>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</si>
  <si>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</si>
  <si>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</si>
  <si>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</si>
  <si>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</si>
  <si>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</si>
  <si>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</si>
  <si>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</si>
  <si>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</si>
  <si>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</si>
  <si>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</si>
  <si>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</si>
  <si>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</si>
  <si>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</si>
  <si>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</si>
  <si>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</si>
  <si>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</si>
  <si>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</si>
  <si>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</si>
  <si>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</si>
  <si>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</si>
  <si>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</si>
  <si>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</si>
  <si>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</si>
  <si>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</si>
  <si>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</si>
  <si>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</si>
  <si>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</si>
  <si>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</si>
  <si>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</si>
  <si>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</si>
  <si>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</si>
  <si>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</si>
  <si>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</si>
  <si>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</si>
  <si>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</si>
  <si>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</si>
  <si>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</si>
  <si>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</si>
  <si>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</si>
  <si>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</si>
  <si>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</si>
  <si>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</si>
  <si>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</si>
  <si>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</si>
  <si>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</si>
  <si>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</si>
  <si>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</si>
  <si>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</si>
  <si>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</si>
  <si>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</si>
  <si>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</si>
  <si>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</si>
  <si>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</si>
  <si>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</si>
  <si>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</si>
  <si>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</si>
  <si>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</si>
  <si>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</si>
  <si>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</si>
  <si>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</si>
  <si>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</si>
  <si>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</si>
  <si>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</si>
  <si>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</si>
  <si>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</si>
  <si>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</si>
  <si>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</si>
  <si>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</si>
  <si>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</si>
  <si>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</si>
  <si>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</si>
  <si>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</si>
  <si>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</si>
  <si>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</si>
  <si>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</si>
  <si>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</si>
  <si>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</si>
  <si>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</si>
  <si>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</si>
  <si>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</si>
  <si>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</si>
  <si>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</si>
  <si>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</si>
  <si>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</si>
  <si>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</si>
  <si>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</si>
  <si>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</si>
  <si>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</si>
  <si>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</si>
  <si>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</si>
  <si>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</si>
  <si>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</si>
  <si>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</si>
  <si>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</si>
  <si>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</si>
  <si>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</si>
  <si>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</si>
  <si>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</si>
  <si>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</si>
  <si>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</si>
  <si>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</si>
  <si>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</si>
  <si>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</si>
  <si>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</si>
  <si>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</si>
  <si>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</si>
  <si>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</si>
  <si>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</si>
  <si>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</si>
  <si>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</si>
  <si>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</si>
  <si>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</si>
  <si>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</si>
  <si>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</si>
  <si>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</si>
  <si>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</si>
  <si>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</si>
  <si>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</si>
  <si>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</si>
  <si>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</si>
  <si>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</si>
  <si>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</si>
  <si>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</si>
  <si>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</si>
  <si>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</si>
  <si>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</si>
  <si>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</si>
  <si>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</si>
  <si>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</si>
  <si>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</si>
  <si>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</si>
  <si>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</si>
  <si>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</si>
  <si>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</si>
  <si>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</si>
  <si>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</si>
  <si>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</si>
  <si>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</si>
  <si>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</si>
  <si>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</si>
  <si>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</si>
  <si>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</si>
  <si>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</si>
  <si>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</si>
  <si>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</si>
  <si>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</si>
  <si>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</si>
  <si>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</si>
  <si>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</si>
  <si>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</si>
  <si>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</si>
  <si>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</si>
  <si>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</si>
  <si>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</si>
  <si>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</si>
  <si>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</si>
  <si>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</si>
  <si>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</si>
  <si>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</si>
  <si>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</si>
  <si>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</si>
  <si>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</si>
  <si>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</si>
  <si>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</si>
  <si>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</si>
  <si>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</si>
  <si>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</si>
  <si>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</si>
  <si>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</si>
  <si>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</si>
  <si>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</si>
  <si>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</si>
  <si>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</si>
  <si>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</si>
  <si>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</si>
  <si>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</si>
  <si>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</si>
  <si>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</si>
  <si>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</si>
  <si>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</si>
  <si>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</si>
  <si>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</si>
  <si>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</si>
  <si>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</si>
  <si>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</si>
  <si>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</si>
  <si>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</si>
  <si>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</si>
  <si>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</si>
  <si>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</si>
  <si>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</si>
  <si>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</si>
  <si>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</si>
  <si>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</si>
  <si>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</si>
  <si>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</si>
  <si>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</si>
  <si>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</si>
  <si>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</si>
  <si>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</si>
  <si>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</si>
  <si>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</si>
  <si>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</si>
  <si>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</si>
  <si>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</si>
  <si>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</si>
  <si>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</si>
  <si>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</si>
  <si>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</si>
  <si>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</si>
  <si>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</si>
  <si>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</si>
  <si>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</si>
  <si>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</si>
  <si>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</si>
  <si>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</si>
  <si>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</si>
  <si>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</si>
  <si>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</si>
  <si>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</si>
  <si>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</si>
  <si>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</si>
  <si>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</si>
  <si>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</si>
  <si>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</si>
  <si>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</si>
  <si>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</si>
  <si>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</si>
  <si>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</si>
  <si>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</si>
  <si>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</si>
  <si>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</si>
  <si>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</si>
  <si>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</si>
  <si>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</si>
  <si>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</si>
  <si>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</si>
  <si>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</si>
  <si>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</si>
  <si>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</si>
  <si>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</si>
  <si>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</si>
  <si>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</si>
  <si>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</si>
  <si>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</si>
  <si>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</si>
  <si>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</si>
  <si>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</si>
  <si>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</si>
  <si>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</si>
  <si>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</si>
  <si>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</si>
  <si>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</si>
  <si>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</si>
  <si>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</si>
  <si>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</si>
  <si>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</si>
  <si>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</si>
  <si>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</si>
  <si>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</si>
  <si>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</si>
  <si>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</si>
  <si>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</si>
  <si>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</si>
  <si>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</si>
  <si>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</si>
  <si>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</si>
  <si>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</si>
  <si>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</si>
  <si>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</si>
  <si>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</si>
  <si>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</si>
  <si>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</si>
  <si>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</si>
  <si>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</si>
  <si>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</si>
  <si>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</si>
  <si>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</si>
  <si>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</si>
  <si>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</si>
  <si>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</si>
  <si>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</si>
  <si>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</si>
  <si>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</si>
  <si>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</si>
  <si>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</si>
  <si>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</si>
  <si>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</si>
  <si>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</si>
  <si>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</si>
  <si>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</si>
  <si>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</si>
  <si>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</si>
  <si>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</si>
  <si>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</si>
  <si>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</si>
  <si>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</si>
  <si>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</si>
  <si>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</si>
  <si>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</si>
  <si>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</si>
  <si>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</si>
  <si>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</si>
  <si>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</si>
  <si>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</si>
  <si>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</si>
  <si>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</si>
  <si>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</si>
  <si>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</si>
  <si>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</si>
  <si>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</si>
  <si>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</si>
  <si>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</si>
  <si>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</si>
  <si>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</si>
  <si>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</si>
  <si>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</si>
  <si>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</si>
  <si>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</si>
  <si>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</si>
  <si>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</si>
  <si>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</si>
  <si>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</si>
  <si>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</si>
  <si>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</si>
  <si>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</si>
  <si>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</si>
  <si>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</si>
  <si>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</si>
  <si>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</si>
  <si>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</si>
  <si>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</si>
  <si>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</si>
  <si>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</si>
  <si>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</si>
  <si>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</si>
  <si>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</si>
  <si>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</si>
  <si>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</si>
  <si>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</si>
  <si>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</si>
  <si>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</si>
  <si>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</si>
  <si>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</si>
  <si>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</si>
  <si>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</si>
  <si>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</si>
  <si>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</si>
  <si>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</si>
  <si>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</si>
  <si>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</si>
  <si>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</si>
  <si>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</si>
  <si>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</si>
  <si>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</si>
  <si>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</si>
  <si>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</si>
  <si>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</si>
  <si>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</si>
  <si>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</si>
  <si>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</si>
  <si>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</si>
  <si>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</si>
  <si>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</si>
  <si>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</si>
  <si>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</si>
  <si>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</si>
  <si>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</si>
  <si>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</si>
  <si>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</si>
  <si>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</si>
  <si>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</si>
  <si>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</si>
  <si>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</si>
  <si>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</si>
  <si>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</si>
  <si>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</si>
  <si>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</si>
  <si>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</si>
  <si>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</si>
  <si>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</si>
  <si>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</si>
  <si>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</si>
  <si>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</si>
  <si>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</si>
  <si>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</si>
  <si>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</si>
  <si>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</si>
  <si>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</si>
  <si>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</si>
  <si>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</si>
  <si>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</si>
  <si>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</si>
  <si>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</si>
  <si>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</si>
  <si>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</si>
  <si>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</si>
  <si>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</si>
  <si>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</si>
  <si>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</si>
  <si>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</si>
  <si>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</si>
  <si>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</si>
  <si>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</si>
  <si>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</si>
  <si>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</si>
  <si>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</si>
  <si>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</si>
  <si>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</si>
  <si>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</si>
  <si>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</si>
  <si>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</si>
  <si>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</si>
  <si>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</si>
  <si>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</si>
  <si>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</si>
  <si>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</si>
  <si>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</si>
  <si>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</si>
  <si>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</si>
  <si>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</si>
  <si>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</si>
  <si>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</si>
  <si>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</si>
  <si>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</si>
  <si>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</si>
  <si>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</si>
  <si>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</si>
  <si>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</si>
  <si>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</si>
  <si>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</si>
  <si>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</si>
  <si>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</si>
  <si>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</si>
  <si>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</si>
  <si>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</si>
  <si>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</si>
  <si>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</si>
  <si>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</si>
  <si>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</si>
  <si>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</si>
  <si>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</si>
  <si>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</si>
  <si>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</si>
  <si>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</si>
  <si>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</si>
  <si>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</si>
  <si>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</si>
  <si>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</si>
  <si>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</si>
  <si>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</si>
  <si>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</si>
  <si>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</si>
  <si>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</si>
  <si>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</si>
  <si>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</si>
  <si>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</si>
  <si>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</si>
  <si>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</si>
  <si>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</si>
  <si>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</si>
  <si>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</si>
  <si>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</si>
  <si>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</si>
  <si>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</si>
  <si>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</si>
  <si>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</si>
  <si>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</si>
  <si>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</si>
  <si>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</si>
  <si>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</si>
  <si>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</si>
  <si>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</si>
  <si>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</si>
  <si>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</si>
  <si>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</si>
  <si>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</si>
  <si>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</si>
  <si>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</si>
  <si>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</si>
  <si>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</si>
  <si>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</si>
  <si>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</si>
  <si>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</si>
  <si>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</si>
  <si>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</si>
  <si>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</si>
  <si>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</si>
  <si>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</si>
  <si>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</si>
  <si>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</si>
  <si>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</si>
  <si>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</si>
  <si>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</si>
  <si>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</si>
  <si>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</si>
  <si>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</si>
  <si>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</si>
  <si>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</si>
  <si>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</si>
  <si>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</si>
  <si>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</si>
  <si>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</si>
  <si>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</si>
  <si>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</si>
  <si>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</si>
  <si>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</si>
  <si>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</si>
  <si>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</si>
  <si>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</si>
  <si>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</si>
  <si>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</si>
  <si>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</si>
  <si>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</si>
  <si>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</si>
  <si>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</si>
  <si>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</si>
  <si>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</si>
  <si>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</si>
  <si>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</si>
  <si>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</si>
  <si>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</si>
  <si>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</si>
  <si>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</si>
  <si>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</si>
  <si>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</si>
  <si>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</si>
  <si>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</si>
  <si>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</si>
  <si>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</si>
  <si>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</si>
  <si>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</si>
  <si>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</si>
  <si>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</si>
  <si>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</si>
  <si>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</si>
  <si>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</si>
  <si>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</si>
  <si>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</si>
  <si>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</si>
  <si>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</si>
  <si>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</si>
  <si>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</si>
  <si>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</si>
  <si>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</si>
  <si>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</si>
  <si>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</si>
  <si>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</si>
  <si>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</si>
  <si>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</si>
  <si>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</si>
  <si>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</si>
  <si>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</si>
  <si>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</si>
  <si>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</si>
  <si>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</si>
  <si>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</si>
  <si>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</si>
  <si>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</si>
  <si>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</si>
  <si>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</si>
  <si>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</si>
  <si>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</si>
  <si>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</si>
  <si>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</si>
  <si>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</si>
  <si>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</si>
  <si>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</si>
  <si>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</si>
  <si>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</si>
  <si>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</si>
  <si>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</si>
  <si>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</si>
  <si>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</si>
  <si>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</si>
  <si>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</si>
  <si>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</si>
  <si>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</si>
  <si>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</si>
  <si>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</si>
  <si>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</si>
  <si>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</si>
  <si>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</si>
  <si>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</si>
  <si>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</si>
  <si>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</si>
  <si>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</si>
  <si>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</si>
  <si>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</si>
  <si>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</si>
  <si>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</si>
  <si>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</si>
  <si>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</si>
  <si>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</si>
  <si>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</si>
  <si>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</si>
  <si>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</si>
  <si>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</si>
  <si>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</si>
  <si>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</si>
  <si>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</si>
  <si>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</si>
  <si>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</si>
  <si>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</si>
  <si>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</si>
  <si>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</si>
  <si>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</si>
  <si>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</si>
  <si>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</si>
  <si>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</si>
  <si>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</si>
  <si>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</si>
  <si>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</si>
  <si>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</si>
  <si>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</si>
  <si>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</si>
  <si>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</si>
  <si>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</si>
  <si>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</si>
  <si>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</si>
  <si>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</si>
  <si>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</si>
  <si>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</si>
  <si>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</si>
  <si>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</si>
  <si>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</si>
  <si>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</si>
  <si>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</si>
  <si>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</si>
  <si>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</si>
  <si>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</si>
  <si>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</si>
  <si>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</si>
  <si>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</si>
  <si>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</si>
  <si>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</si>
  <si>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</si>
  <si>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</si>
  <si>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</si>
  <si>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</si>
  <si>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</si>
  <si>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</si>
  <si>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</si>
  <si>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</si>
  <si>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</si>
  <si>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</si>
  <si>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</si>
  <si>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</si>
  <si>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</si>
  <si>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</si>
  <si>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</si>
  <si>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</si>
  <si>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</si>
  <si>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</si>
  <si>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</si>
  <si>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</si>
  <si>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</si>
  <si>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</si>
  <si>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</si>
  <si>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</si>
  <si>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</si>
  <si>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</si>
  <si>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</si>
  <si>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</si>
  <si>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</si>
  <si>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</si>
  <si>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</si>
  <si>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</si>
  <si>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</si>
  <si>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</si>
  <si>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</si>
  <si>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</si>
  <si>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</si>
  <si>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</si>
  <si>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</si>
  <si>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</si>
  <si>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</si>
  <si>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</si>
  <si>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</si>
  <si>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</si>
  <si>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</si>
  <si>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</si>
  <si>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</si>
  <si>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</si>
  <si>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</si>
  <si>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</si>
  <si>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</si>
  <si>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</si>
  <si>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</si>
  <si>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</si>
  <si>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</si>
  <si>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</si>
  <si>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</si>
  <si>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</si>
  <si>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</si>
  <si>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</si>
  <si>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</si>
  <si>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</si>
  <si>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</si>
  <si>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</si>
  <si>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</si>
  <si>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</si>
  <si>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</si>
  <si>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</si>
  <si>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</si>
  <si>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</si>
  <si>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</si>
  <si>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</si>
  <si>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</si>
  <si>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</si>
  <si>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</si>
  <si>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</si>
  <si>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</si>
  <si>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</si>
  <si>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</si>
  <si>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</si>
  <si>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</si>
  <si>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</si>
  <si>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</si>
  <si>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</si>
  <si>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</si>
  <si>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</si>
  <si>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</si>
  <si>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</si>
  <si>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</si>
  <si>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</si>
  <si>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</si>
  <si>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</si>
  <si>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</si>
  <si>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</si>
  <si>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</si>
  <si>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</si>
  <si>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</si>
  <si>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</si>
  <si>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</si>
  <si>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</si>
  <si>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</si>
  <si>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</si>
  <si>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</si>
  <si>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</si>
  <si>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</si>
  <si>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</si>
  <si>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</si>
  <si>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</si>
  <si>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</si>
  <si>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</si>
  <si>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</si>
  <si>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</si>
  <si>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</si>
  <si>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</si>
  <si>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</si>
  <si>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</si>
  <si>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</si>
  <si>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</si>
  <si>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</si>
  <si>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</si>
  <si>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</si>
  <si>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</si>
  <si>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</si>
  <si>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</si>
  <si>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</si>
  <si>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</si>
  <si>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</si>
  <si>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</si>
  <si>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</si>
  <si>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</si>
  <si>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</si>
  <si>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</si>
  <si>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</si>
  <si>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</si>
  <si>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</si>
  <si>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</si>
  <si>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</si>
  <si>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</si>
  <si>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</si>
  <si>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</si>
  <si>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</si>
  <si>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</si>
  <si>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</si>
  <si>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</si>
  <si>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</si>
  <si>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</si>
  <si>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</si>
  <si>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</si>
  <si>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</si>
  <si>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</si>
  <si>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</si>
  <si>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</si>
  <si>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</si>
  <si>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</si>
  <si>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</si>
  <si>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</si>
  <si>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</si>
  <si>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</si>
  <si>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</si>
  <si>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</si>
  <si>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</si>
  <si>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</si>
  <si>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</si>
  <si>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</si>
  <si>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</si>
  <si>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</si>
  <si>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</si>
  <si>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</si>
  <si>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</si>
  <si>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</si>
  <si>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</si>
  <si>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</si>
  <si>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</si>
  <si>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</si>
  <si>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</si>
  <si>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</si>
  <si>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</si>
  <si>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</si>
  <si>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</si>
  <si>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</si>
  <si>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</si>
  <si>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</si>
  <si>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</si>
  <si>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</si>
  <si>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</si>
  <si>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</si>
  <si>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</si>
  <si>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</si>
  <si>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</si>
  <si>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</si>
  <si>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</si>
  <si>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</si>
  <si>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</si>
  <si>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</si>
  <si>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</si>
  <si>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</si>
  <si>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</si>
  <si>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</si>
  <si>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</si>
  <si>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</si>
  <si>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</si>
  <si>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</si>
  <si>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</si>
  <si>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</si>
  <si>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</si>
  <si>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</si>
  <si>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</si>
  <si>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</si>
  <si>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</si>
  <si>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</si>
  <si>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</si>
  <si>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</si>
  <si>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</si>
  <si>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</si>
  <si>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</si>
  <si>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</si>
  <si>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</si>
  <si>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</si>
  <si>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</si>
  <si>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</si>
  <si>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</si>
  <si>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</si>
  <si>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</si>
  <si>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</si>
  <si>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</si>
  <si>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</si>
  <si>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</si>
  <si>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</si>
  <si>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</si>
  <si>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</si>
  <si>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</si>
  <si>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</si>
  <si>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</si>
  <si>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</si>
  <si>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</si>
  <si>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</si>
  <si>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</si>
  <si>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</si>
  <si>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</si>
  <si>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</si>
  <si>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</si>
  <si>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</si>
  <si>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</si>
  <si>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</si>
  <si>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</si>
  <si>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</si>
  <si>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</si>
  <si>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</si>
  <si>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</si>
  <si>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</si>
  <si>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</si>
  <si>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</si>
  <si>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</si>
  <si>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</si>
  <si>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</si>
  <si>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</si>
  <si>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</si>
  <si>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</si>
  <si>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</si>
  <si>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</si>
  <si>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</si>
  <si>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</si>
  <si>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</si>
  <si>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</si>
  <si>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</si>
  <si>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</si>
  <si>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</si>
  <si>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</si>
  <si>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</si>
  <si>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</si>
  <si>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</si>
  <si>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</si>
  <si>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</si>
  <si>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</si>
  <si>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</si>
  <si>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</si>
  <si>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</si>
  <si>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</si>
  <si>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</si>
  <si>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</si>
  <si>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</si>
  <si>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</si>
  <si>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</si>
  <si>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</si>
  <si>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</si>
  <si>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</si>
  <si>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</si>
  <si>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</si>
  <si>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</si>
  <si>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</si>
  <si>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</si>
  <si>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</si>
  <si>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</si>
  <si>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</si>
  <si>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</si>
  <si>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</si>
  <si>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</si>
  <si>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</si>
  <si>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</si>
  <si>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</si>
  <si>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</si>
  <si>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</si>
  <si>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</si>
  <si>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</si>
  <si>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</si>
  <si>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</si>
  <si>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</si>
  <si>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</si>
  <si>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</si>
  <si>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</si>
  <si>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</si>
  <si>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</si>
  <si>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</si>
  <si>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</si>
  <si>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</si>
  <si>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</si>
  <si>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</si>
  <si>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</si>
  <si>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</si>
  <si>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</si>
  <si>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</si>
  <si>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</si>
  <si>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</si>
  <si>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</si>
  <si>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</si>
  <si>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</si>
  <si>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</si>
  <si>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</si>
  <si>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</si>
  <si>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</si>
  <si>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</si>
  <si>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</si>
  <si>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</si>
  <si>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</si>
  <si>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</si>
  <si>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</si>
  <si>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</si>
  <si>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</si>
  <si>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</si>
  <si>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</si>
  <si>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</si>
  <si>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</si>
  <si>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</si>
  <si>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</si>
  <si>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</si>
  <si>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</si>
  <si>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</si>
  <si>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</si>
  <si>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</si>
  <si>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</si>
  <si>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</si>
  <si>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</si>
  <si>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</si>
  <si>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</si>
  <si>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</si>
  <si>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</si>
  <si>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</si>
  <si>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</si>
  <si>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</si>
  <si>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</si>
  <si>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</si>
  <si>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</si>
  <si>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</si>
  <si>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</si>
  <si>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</si>
  <si>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</si>
  <si>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</si>
  <si>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</si>
  <si>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</si>
  <si>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</si>
  <si>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</si>
  <si>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</si>
  <si>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</si>
  <si>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</si>
  <si>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</si>
  <si>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</si>
  <si>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</si>
  <si>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</si>
  <si>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</si>
  <si>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</si>
  <si>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</si>
  <si>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</si>
  <si>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</si>
  <si>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</si>
  <si>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</si>
  <si>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</si>
  <si>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</si>
  <si>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</si>
  <si>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</si>
  <si>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</si>
  <si>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</si>
  <si>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</si>
  <si>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</si>
  <si>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</si>
  <si>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</si>
  <si>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</si>
  <si>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</si>
  <si>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</si>
  <si>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</si>
  <si>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</si>
  <si>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</si>
  <si>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</si>
  <si>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</si>
  <si>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</si>
  <si>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</si>
  <si>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</si>
  <si>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</si>
  <si>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</si>
  <si>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</si>
  <si>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</si>
  <si>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</si>
  <si>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</si>
  <si>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</si>
  <si>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</si>
  <si>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</si>
  <si>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</si>
  <si>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</si>
  <si>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</si>
  <si>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</si>
  <si>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</si>
  <si>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</si>
  <si>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</si>
  <si>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</si>
  <si>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</si>
  <si>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</si>
  <si>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</si>
  <si>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</si>
  <si>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</si>
  <si>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</si>
  <si>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</si>
  <si>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</si>
  <si>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</si>
  <si>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</si>
  <si>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</si>
  <si>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</si>
  <si>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</si>
  <si>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</si>
  <si>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</si>
  <si>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</si>
  <si>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</si>
  <si>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</si>
  <si>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</si>
  <si>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</si>
  <si>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</si>
  <si>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</si>
  <si>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</si>
  <si>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</si>
  <si>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</si>
  <si>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</si>
  <si>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</si>
  <si>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</si>
  <si>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</si>
  <si>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</si>
  <si>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</si>
  <si>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</si>
  <si>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</si>
  <si>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</si>
  <si>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</si>
  <si>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</si>
  <si>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</si>
  <si>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</si>
  <si>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</si>
  <si>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</si>
  <si>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</si>
  <si>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</si>
  <si>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</si>
  <si>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</si>
  <si>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</si>
  <si>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</si>
  <si>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</si>
  <si>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</si>
  <si>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</si>
  <si>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</si>
  <si>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</si>
  <si>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</si>
  <si>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</si>
  <si>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</si>
  <si>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</si>
  <si>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</si>
  <si>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</si>
  <si>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</si>
  <si>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</si>
  <si>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</si>
  <si>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</si>
  <si>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</si>
  <si>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</si>
  <si>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</si>
  <si>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</si>
  <si>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</si>
  <si>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</si>
  <si>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</si>
  <si>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</si>
  <si>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</si>
  <si>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</si>
  <si>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</si>
  <si>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</si>
  <si>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</si>
  <si>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</si>
  <si>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</si>
  <si>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</si>
  <si>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</si>
  <si>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</si>
  <si>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</si>
  <si>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</si>
  <si>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</si>
  <si>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</si>
  <si>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</si>
  <si>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</si>
  <si>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</si>
  <si>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</si>
  <si>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</si>
  <si>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</si>
  <si>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</si>
  <si>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</si>
  <si>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</si>
  <si>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</si>
  <si>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</si>
  <si>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</si>
  <si>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</si>
  <si>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</si>
  <si>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</si>
  <si>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</si>
  <si>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</si>
  <si>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</si>
  <si>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</si>
  <si>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</si>
  <si>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</si>
  <si>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</si>
  <si>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</si>
  <si>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</si>
  <si>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</si>
  <si>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</si>
  <si>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</si>
  <si>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</si>
  <si>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</si>
  <si>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</si>
  <si>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</si>
  <si>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</si>
  <si>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</si>
  <si>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</si>
  <si>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</si>
  <si>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</si>
  <si>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</si>
  <si>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</si>
  <si>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</si>
  <si>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</si>
  <si>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</si>
  <si>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</si>
  <si>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</si>
  <si>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</si>
  <si>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</si>
  <si>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</si>
  <si>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</si>
  <si>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</si>
  <si>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</si>
  <si>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</si>
  <si>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</si>
  <si>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</si>
  <si>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</si>
  <si>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</si>
  <si>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</si>
  <si>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</si>
  <si>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</si>
  <si>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</si>
  <si>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</si>
  <si>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</si>
  <si>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</si>
  <si>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</si>
  <si>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</si>
  <si>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</si>
  <si>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</si>
  <si>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</si>
  <si>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</si>
  <si>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</si>
  <si>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</si>
  <si>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</si>
  <si>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</si>
  <si>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</si>
  <si>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</si>
  <si>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</si>
  <si>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</si>
  <si>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</si>
  <si>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</si>
  <si>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</si>
  <si>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</si>
  <si>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</si>
  <si>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</si>
  <si>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</si>
  <si>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</si>
  <si>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</si>
  <si>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</si>
  <si>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</si>
  <si>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</si>
  <si>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</si>
  <si>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</si>
  <si>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</si>
  <si>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</si>
  <si>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</si>
  <si>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</si>
  <si>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</si>
  <si>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</si>
  <si>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</si>
  <si>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</si>
  <si>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</si>
  <si>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</si>
  <si>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</si>
  <si>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</si>
  <si>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</si>
  <si>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</si>
  <si>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</si>
  <si>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</si>
  <si>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</si>
  <si>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</si>
  <si>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</si>
  <si>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</si>
  <si>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</si>
  <si>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</si>
  <si>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</si>
  <si>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</si>
  <si>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</si>
  <si>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</si>
  <si>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</si>
  <si>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</si>
  <si>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</si>
  <si>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</si>
  <si>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</si>
  <si>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</si>
  <si>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</si>
  <si>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</si>
  <si>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</si>
  <si>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</si>
  <si>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</si>
  <si>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</si>
  <si>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</si>
  <si>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</si>
  <si>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</si>
  <si>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</si>
  <si>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</si>
  <si>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</si>
  <si>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</si>
  <si>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</si>
  <si>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</si>
  <si>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</si>
  <si>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</si>
  <si>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</si>
  <si>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</si>
  <si>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</si>
  <si>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</si>
  <si>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</si>
  <si>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</si>
  <si>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</si>
  <si>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</si>
  <si>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</si>
  <si>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</si>
  <si>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</si>
  <si>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</si>
  <si>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</si>
  <si>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</si>
  <si>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</si>
  <si>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</si>
  <si>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</si>
  <si>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</si>
  <si>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</si>
  <si>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</si>
  <si>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</si>
  <si>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</si>
  <si>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</si>
  <si>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</si>
  <si>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</si>
  <si>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</si>
  <si>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</si>
  <si>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</si>
  <si>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</si>
  <si>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</si>
  <si>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</si>
  <si>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</si>
  <si>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</si>
  <si>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</si>
  <si>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</si>
  <si>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</si>
  <si>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</si>
  <si>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</si>
  <si>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</si>
  <si>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</si>
  <si>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</si>
  <si>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</si>
  <si>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</si>
  <si>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</si>
  <si>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</si>
  <si>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</si>
  <si>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</si>
  <si>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</si>
  <si>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</si>
  <si>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</si>
  <si>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</si>
  <si>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</si>
  <si>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</si>
  <si>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</si>
  <si>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</si>
  <si>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</si>
  <si>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</si>
  <si>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</si>
  <si>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</si>
  <si>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</si>
  <si>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</si>
  <si>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</si>
  <si>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</si>
  <si>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</si>
  <si>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</si>
  <si>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</si>
  <si>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</si>
  <si>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</si>
  <si>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</si>
  <si>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</si>
  <si>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</si>
  <si>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</si>
  <si>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</si>
  <si>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</si>
  <si>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</si>
  <si>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</si>
  <si>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</si>
  <si>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</si>
  <si>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</si>
  <si>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</si>
  <si>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</si>
  <si>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</si>
  <si>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</si>
  <si>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</si>
  <si>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</si>
  <si>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</si>
  <si>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</si>
  <si>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</si>
  <si>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</si>
  <si>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</si>
  <si>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</si>
  <si>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</si>
  <si>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</si>
  <si>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</si>
  <si>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</si>
  <si>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</si>
  <si>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</si>
  <si>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</si>
  <si>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</si>
  <si>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</si>
  <si>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</si>
  <si>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</si>
  <si>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</si>
  <si>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</si>
  <si>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</si>
  <si>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</si>
  <si>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</si>
  <si>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</si>
  <si>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</si>
  <si>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</si>
  <si>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</si>
  <si>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</si>
  <si>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</si>
  <si>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</si>
  <si>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</si>
  <si>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</si>
  <si>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</si>
  <si>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</si>
  <si>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</si>
  <si>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</si>
  <si>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</si>
  <si>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</si>
  <si>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</si>
  <si>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</si>
  <si>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</si>
  <si>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</si>
  <si>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</si>
  <si>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</si>
  <si>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</si>
  <si>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</si>
  <si>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</si>
  <si>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</si>
  <si>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</si>
  <si>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</si>
  <si>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</si>
  <si>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</si>
  <si>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</si>
  <si>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</si>
  <si>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</si>
  <si>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</si>
  <si>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</si>
  <si>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</si>
  <si>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</si>
  <si>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</si>
  <si>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</si>
  <si>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</si>
  <si>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</si>
  <si>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</si>
  <si>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</si>
  <si>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</si>
  <si>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</si>
  <si>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</si>
  <si>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</si>
  <si>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</si>
  <si>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</si>
  <si>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</si>
  <si>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</si>
  <si>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</si>
  <si>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</si>
  <si>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</si>
  <si>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</si>
  <si>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</si>
  <si>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</si>
  <si>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</si>
  <si>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</si>
  <si>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</si>
  <si>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</si>
  <si>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</si>
  <si>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</si>
  <si>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</si>
  <si>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</si>
  <si>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</si>
  <si>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</si>
  <si>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</si>
  <si>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</si>
  <si>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</si>
  <si>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</si>
  <si>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</si>
  <si>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</si>
  <si>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</si>
  <si>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</si>
  <si>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</si>
  <si>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</si>
  <si>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</si>
  <si>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</si>
  <si>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</si>
  <si>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</si>
  <si>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</si>
  <si>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</si>
  <si>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</si>
  <si>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</si>
  <si>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</si>
  <si>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</si>
  <si>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</si>
  <si>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</si>
  <si>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</si>
  <si>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</si>
  <si>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</si>
  <si>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</si>
  <si>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</si>
  <si>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</si>
  <si>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</si>
  <si>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</si>
  <si>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</si>
  <si>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</si>
  <si>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</si>
  <si>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</si>
  <si>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</si>
  <si>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</si>
  <si>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</si>
  <si>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</si>
  <si>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</si>
  <si>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</si>
  <si>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</si>
  <si>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</si>
  <si>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</si>
  <si>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</si>
  <si>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</si>
  <si>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</si>
  <si>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</si>
  <si>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</si>
  <si>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</si>
  <si>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</si>
  <si>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</si>
  <si>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</si>
  <si>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</si>
  <si>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</si>
  <si>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</si>
  <si>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</si>
  <si>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</si>
  <si>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</si>
  <si>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</si>
  <si>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</si>
  <si>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</si>
  <si>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</si>
  <si>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</si>
  <si>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</si>
  <si>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</si>
  <si>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</si>
  <si>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</si>
  <si>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</si>
  <si>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</si>
  <si>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</si>
  <si>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</si>
  <si>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</si>
  <si>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</si>
  <si>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</si>
  <si>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</si>
  <si>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</si>
  <si>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</si>
  <si>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</si>
  <si>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</si>
  <si>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</si>
  <si>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</si>
  <si>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</si>
  <si>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</si>
  <si>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</si>
  <si>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</si>
  <si>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</si>
  <si>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</si>
  <si>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</si>
  <si>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</si>
  <si>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</si>
  <si>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</si>
  <si>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</si>
  <si>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</si>
  <si>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</si>
  <si>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</si>
  <si>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</si>
  <si>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</si>
  <si>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</si>
  <si>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</si>
  <si>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</si>
  <si>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</si>
  <si>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</si>
  <si>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</si>
  <si>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</si>
  <si>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</si>
  <si>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</si>
  <si>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</si>
  <si>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</si>
  <si>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</si>
  <si>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</si>
  <si>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</si>
  <si>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</si>
  <si>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</si>
  <si>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</si>
  <si>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</si>
  <si>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</si>
  <si>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</si>
  <si>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</si>
  <si>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</si>
  <si>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</si>
  <si>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</si>
  <si>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</si>
  <si>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</si>
  <si>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</si>
  <si>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</si>
  <si>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</si>
  <si>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</si>
  <si>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</si>
  <si>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</si>
  <si>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</si>
  <si>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</si>
  <si>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</si>
  <si>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</si>
  <si>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</si>
  <si>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</si>
  <si>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</si>
  <si>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</si>
  <si>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</si>
  <si>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</si>
  <si>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</si>
  <si>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</si>
  <si>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</si>
  <si>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</si>
  <si>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</si>
  <si>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</si>
  <si>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</si>
  <si>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</si>
  <si>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</si>
  <si>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</si>
  <si>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</si>
  <si>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</si>
  <si>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</si>
  <si>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</si>
  <si>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</si>
  <si>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</si>
  <si>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</si>
  <si>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</si>
  <si>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</si>
  <si>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</si>
  <si>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</si>
  <si>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</si>
  <si>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</si>
  <si>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</si>
  <si>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</si>
  <si>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</si>
  <si>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</si>
  <si>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</si>
  <si>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</si>
  <si>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</si>
  <si>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</si>
  <si>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</si>
  <si>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</si>
  <si>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</si>
  <si>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</si>
  <si>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</si>
  <si>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</si>
  <si>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</si>
  <si>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</si>
  <si>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</si>
  <si>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</si>
  <si>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</si>
  <si>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</si>
  <si>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</si>
  <si>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</si>
  <si>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</si>
  <si>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</si>
  <si>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</si>
  <si>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</si>
  <si>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</si>
  <si>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</si>
  <si>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</si>
  <si>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</si>
  <si>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</si>
  <si>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</si>
  <si>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</si>
  <si>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</si>
  <si>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</si>
  <si>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</si>
  <si>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</si>
  <si>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</si>
  <si>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</si>
  <si>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</si>
  <si>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</si>
  <si>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</si>
  <si>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</si>
  <si>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</si>
  <si>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</si>
  <si>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</si>
  <si>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</si>
  <si>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</si>
  <si>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</si>
  <si>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</si>
  <si>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</si>
  <si>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</si>
  <si>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</si>
  <si>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</si>
  <si>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</si>
  <si>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</si>
  <si>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</si>
  <si>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</si>
  <si>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</si>
  <si>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</si>
  <si>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</si>
  <si>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</si>
  <si>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</si>
  <si>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</si>
  <si>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</si>
  <si>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</si>
  <si>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</si>
  <si>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</si>
  <si>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</si>
  <si>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</si>
  <si>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</si>
  <si>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</si>
  <si>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</si>
  <si>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</si>
  <si>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</si>
  <si>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</si>
  <si>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</si>
  <si>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</si>
  <si>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</si>
  <si>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</si>
  <si>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</si>
  <si>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</si>
  <si>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</si>
  <si>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</si>
  <si>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</si>
  <si>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</si>
  <si>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</si>
  <si>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</si>
  <si>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</si>
  <si>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</si>
  <si>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</si>
  <si>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</si>
  <si>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</si>
  <si>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</si>
  <si>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</si>
  <si>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</si>
  <si>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</si>
  <si>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</si>
  <si>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</si>
  <si>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</si>
  <si>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</si>
  <si>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</si>
  <si>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</si>
  <si>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</si>
  <si>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</si>
  <si>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</si>
  <si>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</si>
  <si>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</si>
  <si>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</si>
  <si>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</si>
  <si>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</si>
  <si>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</si>
  <si>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</si>
  <si>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</si>
  <si>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</si>
  <si>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</si>
  <si>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</si>
  <si>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</si>
  <si>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</si>
  <si>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</si>
  <si>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</si>
  <si>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</si>
  <si>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</si>
  <si>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</si>
  <si>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</si>
  <si>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</si>
  <si>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</si>
  <si>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</si>
  <si>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</si>
  <si>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</si>
  <si>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</si>
  <si>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</si>
  <si>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</si>
  <si>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</si>
  <si>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</si>
  <si>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</si>
  <si>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</si>
  <si>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</si>
  <si>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</si>
  <si>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</si>
  <si>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</si>
  <si>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</si>
  <si>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</si>
  <si>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</si>
  <si>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</si>
  <si>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</si>
  <si>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</si>
  <si>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</si>
  <si>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</si>
  <si>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</si>
  <si>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</si>
  <si>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</si>
  <si>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</si>
  <si>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</si>
  <si>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</si>
  <si>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</si>
  <si>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</si>
  <si>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</si>
  <si>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</si>
  <si>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</si>
  <si>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</si>
  <si>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</si>
  <si>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</si>
  <si>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</si>
  <si>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</si>
  <si>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</si>
  <si>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</si>
  <si>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</si>
  <si>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</si>
  <si>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</si>
  <si>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</si>
  <si>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</si>
  <si>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</si>
  <si>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</si>
  <si>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</si>
  <si>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</si>
  <si>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</si>
  <si>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</si>
  <si>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</si>
  <si>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</si>
  <si>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</si>
  <si>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</si>
  <si>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</si>
  <si>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</si>
  <si>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</si>
  <si>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</si>
  <si>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</si>
  <si>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</si>
  <si>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</si>
  <si>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</si>
  <si>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</si>
  <si>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</si>
  <si>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</si>
  <si>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</si>
  <si>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</si>
  <si>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</si>
  <si>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</si>
  <si>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</si>
  <si>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</si>
  <si>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</si>
  <si>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</si>
  <si>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</si>
  <si>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</si>
  <si>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</si>
  <si>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</si>
  <si>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</si>
  <si>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</si>
  <si>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</si>
  <si>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</si>
  <si>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</si>
  <si>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</si>
  <si>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</si>
  <si>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</si>
  <si>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</si>
  <si>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</si>
  <si>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</si>
  <si>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</si>
  <si>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</si>
  <si>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</si>
  <si>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</si>
  <si>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</si>
  <si>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</si>
  <si>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</si>
  <si>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</si>
  <si>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</si>
  <si>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</si>
  <si>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</si>
  <si>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</si>
  <si>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</si>
  <si>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</si>
  <si>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</si>
  <si>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</si>
  <si>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</si>
  <si>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</si>
  <si>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</si>
  <si>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</si>
  <si>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</si>
  <si>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</si>
  <si>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</si>
  <si>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</si>
  <si>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</si>
  <si>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</si>
  <si>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</si>
  <si>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</si>
  <si>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</si>
  <si>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</si>
  <si>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</si>
  <si>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</si>
  <si>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</si>
  <si>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</si>
  <si>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</si>
  <si>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</si>
  <si>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</si>
  <si>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</si>
  <si>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</si>
  <si>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</si>
  <si>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</si>
  <si>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</si>
  <si>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</si>
  <si>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</si>
  <si>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</si>
  <si>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</si>
  <si>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</si>
  <si>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</si>
  <si>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</si>
  <si>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</si>
  <si>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</si>
  <si>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</si>
  <si>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</si>
  <si>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</si>
  <si>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</si>
  <si>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</si>
  <si>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</si>
  <si>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</si>
  <si>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</si>
  <si>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</si>
  <si>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</si>
  <si>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</si>
  <si>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</si>
  <si>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</si>
  <si>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</si>
  <si>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</si>
  <si>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</si>
  <si>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</si>
  <si>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</si>
  <si>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</si>
  <si>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</si>
  <si>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</si>
  <si>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</si>
  <si>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</si>
  <si>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</si>
  <si>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</si>
  <si>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</si>
  <si>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</si>
  <si>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</si>
  <si>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</si>
  <si>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</si>
  <si>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</si>
  <si>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</si>
  <si>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</si>
  <si>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</si>
  <si>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</si>
  <si>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</si>
  <si>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</si>
  <si>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</si>
  <si>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</si>
  <si>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</si>
  <si>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</si>
  <si>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</si>
  <si>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</si>
  <si>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</si>
  <si>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</si>
  <si>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</si>
  <si>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</si>
  <si>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</si>
  <si>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</si>
  <si>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</si>
  <si>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</si>
  <si>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</si>
  <si>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</si>
  <si>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</si>
  <si>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</si>
  <si>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</si>
  <si>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</si>
  <si>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</si>
  <si>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</si>
  <si>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</si>
  <si>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</si>
  <si>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</si>
  <si>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</si>
  <si>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</si>
  <si>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</si>
  <si>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</si>
  <si>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</si>
  <si>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</si>
  <si>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</si>
  <si>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</si>
  <si>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</si>
  <si>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</si>
  <si>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</si>
  <si>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</si>
  <si>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</si>
  <si>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</si>
  <si>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</si>
  <si>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</si>
  <si>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</si>
  <si>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</si>
  <si>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</si>
  <si>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</si>
  <si>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</si>
  <si>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</si>
  <si>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</si>
  <si>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</si>
  <si>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</si>
  <si>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</si>
  <si>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</si>
  <si>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</si>
  <si>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</si>
  <si>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</si>
  <si>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</si>
  <si>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</si>
  <si>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</si>
  <si>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</si>
  <si>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</si>
  <si>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</si>
  <si>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</si>
  <si>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</si>
  <si>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</si>
  <si>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</si>
  <si>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</si>
  <si>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</si>
  <si>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</si>
  <si>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</si>
  <si>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</si>
  <si>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</si>
  <si>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</si>
  <si>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</si>
  <si>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</si>
  <si>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</si>
  <si>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</si>
  <si>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</si>
  <si>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</si>
  <si>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</si>
  <si>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</si>
  <si>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</si>
  <si>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</si>
  <si>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</si>
  <si>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</si>
  <si>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</si>
  <si>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</si>
  <si>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</si>
  <si>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</si>
  <si>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</si>
  <si>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</si>
  <si>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</si>
  <si>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</si>
  <si>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</si>
  <si>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</si>
  <si>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</si>
  <si>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</si>
  <si>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</si>
  <si>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</si>
  <si>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</si>
  <si>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</si>
  <si>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</si>
  <si>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</si>
  <si>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</si>
  <si>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</si>
  <si>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</si>
  <si>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</si>
  <si>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</si>
  <si>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</si>
  <si>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</si>
  <si>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</si>
  <si>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</si>
  <si>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</si>
  <si>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</si>
  <si>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</si>
  <si>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</si>
  <si>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</si>
  <si>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</si>
  <si>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</si>
  <si>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</si>
  <si>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</si>
  <si>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</si>
  <si>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</si>
  <si>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</si>
  <si>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</si>
  <si>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</si>
  <si>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</si>
  <si>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</si>
  <si>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</si>
  <si>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</si>
  <si>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</si>
  <si>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</si>
  <si>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</si>
  <si>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</si>
  <si>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</si>
  <si>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</si>
  <si>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</si>
  <si>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</si>
  <si>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</si>
  <si>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</si>
  <si>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</si>
  <si>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</si>
  <si>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</si>
  <si>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</si>
  <si>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</si>
  <si>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</si>
  <si>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</si>
  <si>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</si>
  <si>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</si>
  <si>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</si>
  <si>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</si>
  <si>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</si>
  <si>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</si>
  <si>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</si>
  <si>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</si>
  <si>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</si>
  <si>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</si>
  <si>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</si>
  <si>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</si>
  <si>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</si>
  <si>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</si>
  <si>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</si>
  <si>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</si>
  <si>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</si>
  <si>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</si>
  <si>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</si>
  <si>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</si>
  <si>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</si>
  <si>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</si>
  <si>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</si>
  <si>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</si>
  <si>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</si>
  <si>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</si>
  <si>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</si>
  <si>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</si>
  <si>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</si>
  <si>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</si>
  <si>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</si>
  <si>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</si>
  <si>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</si>
  <si>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</si>
  <si>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</si>
  <si>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</si>
  <si>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</si>
  <si>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</si>
  <si>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</si>
  <si>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</si>
  <si>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</si>
  <si>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</si>
  <si>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</si>
  <si>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</si>
  <si>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</si>
  <si>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</si>
  <si>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</si>
  <si>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</si>
  <si>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</si>
  <si>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</si>
  <si>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</si>
  <si>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</si>
  <si>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</si>
  <si>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</si>
  <si>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</si>
  <si>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</si>
  <si>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</si>
  <si>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</si>
  <si>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</si>
  <si>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</si>
  <si>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</si>
  <si>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</si>
  <si>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</si>
  <si>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</si>
  <si>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</si>
  <si>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</si>
  <si>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</si>
  <si>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</si>
  <si>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</si>
  <si>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</si>
  <si>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</si>
  <si>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</si>
  <si>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</si>
  <si>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</si>
  <si>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</si>
  <si>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</si>
  <si>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</si>
  <si>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</si>
  <si>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</si>
  <si>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</si>
  <si>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</si>
  <si>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</si>
  <si>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</si>
  <si>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</si>
  <si>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</si>
  <si>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</si>
  <si>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</si>
  <si>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</si>
  <si>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</si>
  <si>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</si>
  <si>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</si>
  <si>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</si>
  <si>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</si>
  <si>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</si>
  <si>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</si>
  <si>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</si>
  <si>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</si>
  <si>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</si>
  <si>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</si>
  <si>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</si>
  <si>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</si>
  <si>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</si>
  <si>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</si>
  <si>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</si>
  <si>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</si>
  <si>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</si>
  <si>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</si>
  <si>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</si>
  <si>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</si>
  <si>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</si>
  <si>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</si>
  <si>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</si>
  <si>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</si>
  <si>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</si>
  <si>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</si>
  <si>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</si>
  <si>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</si>
  <si>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</si>
  <si>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</si>
  <si>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</si>
  <si>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</si>
  <si>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</si>
  <si>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</si>
  <si>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</si>
  <si>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</si>
  <si>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</si>
  <si>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</si>
  <si>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</si>
  <si>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</si>
  <si>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</si>
  <si>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</si>
  <si>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</si>
  <si>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</si>
  <si>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</si>
  <si>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</si>
  <si>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</si>
  <si>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</si>
  <si>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</si>
  <si>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</si>
  <si>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</si>
  <si>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</si>
  <si>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</si>
  <si>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</si>
  <si>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</si>
  <si>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</si>
  <si>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</si>
  <si>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</si>
  <si>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</si>
  <si>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</si>
  <si>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</si>
  <si>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</si>
  <si>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</si>
  <si>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</si>
  <si>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</si>
  <si>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</si>
  <si>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</si>
  <si>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</si>
  <si>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</si>
  <si>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</si>
  <si>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</si>
  <si>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</si>
  <si>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</si>
  <si>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</si>
  <si>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</si>
  <si>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</si>
  <si>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</si>
  <si>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</si>
  <si>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</si>
  <si>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</si>
  <si>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</si>
  <si>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</si>
  <si>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</si>
  <si>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</si>
  <si>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</si>
  <si>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</si>
  <si>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</si>
  <si>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</si>
  <si>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</si>
  <si>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</si>
  <si>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</si>
  <si>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</si>
  <si>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</si>
  <si>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</si>
  <si>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</si>
  <si>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</si>
  <si>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</si>
  <si>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</si>
  <si>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</si>
  <si>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</si>
  <si>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</si>
  <si>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</si>
  <si>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</si>
  <si>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</si>
  <si>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</si>
  <si>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</si>
  <si>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</si>
  <si>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</si>
  <si>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</si>
  <si>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</si>
  <si>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</si>
  <si>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</si>
  <si>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</si>
  <si>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</si>
  <si>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</si>
  <si>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</si>
  <si>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</si>
  <si>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</si>
  <si>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</si>
  <si>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</si>
  <si>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</si>
  <si>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</si>
  <si>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</si>
  <si>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</si>
  <si>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</si>
  <si>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</si>
  <si>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</si>
  <si>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</si>
  <si>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</si>
  <si>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</si>
  <si>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</si>
  <si>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</si>
  <si>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</si>
  <si>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</si>
  <si>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</si>
  <si>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</si>
  <si>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</si>
  <si>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</si>
  <si>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</si>
  <si>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</si>
  <si>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</si>
  <si>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</si>
  <si>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</si>
  <si>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</si>
  <si>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</si>
  <si>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</si>
  <si>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</si>
  <si>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</si>
  <si>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</si>
  <si>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</si>
  <si>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</si>
  <si>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</si>
  <si>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</si>
  <si>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</si>
  <si>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</si>
  <si>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</si>
  <si>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</si>
  <si>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</si>
  <si>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</si>
  <si>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</si>
  <si>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</si>
  <si>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</si>
  <si>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</si>
  <si>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</si>
  <si>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</si>
  <si>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</si>
  <si>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</si>
  <si>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</si>
  <si>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</si>
  <si>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</si>
  <si>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</si>
  <si>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</si>
  <si>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</si>
  <si>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</si>
  <si>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</si>
  <si>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</si>
  <si>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</si>
  <si>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</si>
  <si>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</si>
  <si>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</si>
  <si>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</si>
  <si>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</si>
  <si>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</si>
  <si>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</si>
  <si>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</si>
  <si>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</si>
  <si>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</si>
  <si>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</si>
  <si>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</si>
  <si>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</si>
  <si>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</si>
  <si>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</si>
  <si>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</si>
  <si>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</si>
  <si>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</si>
  <si>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</si>
  <si>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</si>
  <si>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</si>
  <si>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</si>
  <si>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</si>
  <si>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</si>
  <si>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</si>
  <si>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</si>
  <si>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</si>
  <si>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</si>
  <si>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</si>
  <si>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</si>
  <si>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</si>
  <si>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</si>
  <si>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</si>
  <si>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</si>
  <si>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</si>
  <si>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</si>
  <si>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</si>
  <si>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</si>
  <si>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</si>
  <si>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</si>
  <si>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</si>
  <si>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</si>
  <si>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</si>
  <si>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</si>
  <si>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</si>
  <si>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</si>
  <si>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</si>
  <si>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</si>
  <si>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</si>
  <si>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</si>
  <si>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</si>
  <si>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</si>
  <si>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</si>
  <si>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</si>
  <si>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</si>
  <si>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</si>
  <si>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</si>
  <si>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</si>
  <si>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</si>
  <si>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</si>
  <si>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</si>
  <si>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</si>
  <si>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</si>
  <si>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</si>
  <si>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</si>
  <si>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</si>
  <si>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</si>
  <si>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</si>
  <si>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</si>
  <si>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</si>
  <si>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</si>
  <si>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</si>
  <si>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</si>
  <si>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</si>
  <si>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</si>
  <si>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</si>
  <si>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</si>
  <si>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</si>
  <si>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</si>
  <si>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</si>
  <si>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</si>
  <si>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</si>
  <si>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</si>
  <si>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</si>
  <si>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</si>
  <si>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</si>
  <si>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</si>
  <si>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</si>
  <si>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</si>
  <si>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</si>
  <si>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</si>
  <si>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</si>
  <si>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</si>
  <si>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</si>
  <si>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</si>
  <si>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</si>
  <si>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</si>
  <si>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</si>
  <si>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</si>
  <si>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</si>
  <si>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</si>
  <si>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</si>
  <si>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</si>
  <si>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</si>
  <si>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</si>
  <si>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</si>
  <si>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</si>
  <si>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</si>
  <si>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</si>
  <si>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</si>
  <si>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</si>
  <si>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</si>
  <si>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</si>
  <si>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</si>
  <si>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</si>
  <si>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</si>
  <si>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</si>
  <si>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</si>
  <si>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</si>
  <si>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</si>
  <si>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</si>
  <si>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</si>
  <si>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</si>
  <si>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</si>
  <si>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</si>
  <si>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</si>
  <si>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</si>
  <si>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</si>
  <si>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</si>
  <si>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</si>
  <si>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</si>
  <si>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</si>
  <si>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</si>
  <si>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</si>
  <si>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</si>
  <si>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</si>
  <si>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</si>
  <si>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</si>
  <si>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</si>
  <si>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</si>
  <si>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</si>
  <si>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</si>
  <si>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</si>
  <si>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</si>
  <si>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</si>
  <si>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</si>
  <si>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</si>
  <si>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</si>
  <si>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</si>
  <si>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</si>
  <si>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</si>
  <si>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</si>
  <si>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</si>
  <si>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</si>
  <si>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</si>
  <si>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</si>
  <si>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</si>
  <si>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</si>
  <si>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</si>
  <si>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</si>
  <si>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</si>
  <si>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</si>
  <si>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</si>
  <si>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</si>
  <si>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</si>
  <si>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</si>
  <si>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</si>
  <si>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</si>
  <si>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</si>
  <si>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</si>
  <si>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</si>
  <si>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</si>
  <si>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</si>
  <si>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</si>
  <si>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</si>
  <si>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</si>
  <si>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</si>
  <si>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</si>
  <si>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</si>
  <si>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</si>
  <si>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</si>
  <si>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</si>
  <si>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</si>
  <si>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</si>
  <si>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</si>
  <si>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</si>
  <si>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</si>
  <si>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</si>
  <si>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</si>
  <si>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</si>
  <si>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</si>
  <si>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</si>
  <si>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</si>
  <si>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</si>
  <si>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</si>
  <si>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</si>
  <si>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</si>
  <si>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</si>
  <si>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</si>
  <si>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</si>
  <si>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</si>
  <si>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</si>
  <si>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</si>
  <si>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</si>
  <si>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</si>
  <si>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</si>
  <si>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</si>
  <si>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</si>
  <si>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</si>
  <si>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</si>
  <si>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</si>
  <si>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</si>
  <si>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</si>
  <si>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</si>
  <si>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</si>
  <si>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</si>
  <si>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</si>
  <si>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</si>
  <si>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</si>
  <si>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</si>
  <si>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</si>
  <si>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</si>
  <si>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</si>
  <si>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</si>
  <si>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</si>
  <si>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</si>
  <si>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</si>
  <si>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</si>
  <si>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</si>
  <si>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</si>
  <si>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</si>
  <si>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</si>
  <si>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</si>
  <si>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</si>
  <si>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</si>
  <si>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</si>
  <si>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</si>
  <si>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</si>
  <si>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</si>
  <si>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</si>
  <si>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</si>
  <si>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</si>
  <si>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</si>
  <si>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</si>
  <si>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</si>
  <si>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</si>
  <si>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</si>
  <si>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</si>
  <si>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</si>
  <si>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</si>
  <si>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</si>
  <si>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</si>
  <si>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</si>
  <si>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</si>
  <si>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</si>
  <si>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</si>
  <si>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</si>
  <si>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</si>
  <si>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</si>
  <si>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</si>
  <si>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</si>
  <si>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</si>
  <si>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</si>
  <si>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</si>
  <si>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</si>
  <si>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</si>
  <si>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</si>
  <si>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</si>
  <si>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</si>
  <si>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</si>
  <si>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</si>
  <si>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</si>
  <si>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</si>
  <si>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</si>
  <si>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</si>
  <si>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</si>
  <si>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</si>
  <si>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</si>
  <si>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</si>
  <si>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</si>
  <si>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</si>
  <si>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</si>
  <si>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</si>
  <si>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</si>
  <si>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</si>
  <si>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</si>
  <si>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</si>
  <si>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</si>
  <si>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</si>
  <si>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</si>
  <si>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</si>
  <si>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</si>
  <si>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</si>
  <si>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</si>
  <si>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</si>
  <si>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</si>
  <si>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</si>
  <si>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</si>
  <si>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</si>
  <si>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</si>
  <si>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</si>
  <si>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</si>
  <si>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</si>
  <si>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</si>
  <si>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</si>
  <si>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</si>
  <si>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</si>
  <si>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</si>
  <si>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</si>
  <si>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</si>
  <si>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</si>
  <si>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</si>
  <si>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</si>
  <si>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</si>
  <si>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</si>
  <si>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</si>
  <si>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</si>
  <si>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</si>
  <si>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</si>
  <si>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</si>
  <si>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</si>
  <si>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</si>
  <si>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</si>
  <si>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</si>
  <si>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</si>
  <si>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</si>
  <si>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</si>
  <si>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</si>
  <si>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</si>
  <si>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</si>
  <si>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</si>
  <si>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</si>
  <si>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</si>
  <si>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</si>
  <si>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</si>
  <si>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</si>
  <si>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</si>
  <si>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</si>
  <si>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</si>
  <si>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</si>
  <si>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</si>
  <si>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</si>
  <si>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</si>
  <si>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</si>
  <si>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</si>
  <si>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</si>
  <si>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</si>
  <si>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</si>
  <si>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</si>
  <si>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</si>
  <si>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</si>
  <si>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</si>
  <si>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</si>
  <si>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</si>
  <si>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</si>
  <si>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</si>
  <si>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</si>
  <si>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</si>
  <si>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</si>
  <si>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</si>
  <si>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</si>
  <si>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</si>
  <si>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</si>
  <si>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</si>
  <si>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</si>
  <si>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</si>
  <si>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</si>
  <si>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</si>
  <si>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</si>
  <si>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</si>
  <si>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</si>
  <si>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</si>
  <si>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</si>
  <si>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</si>
  <si>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</si>
  <si>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</si>
  <si>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</si>
  <si>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</si>
  <si>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</si>
  <si>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</si>
  <si>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</si>
  <si>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</si>
  <si>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</si>
  <si>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</si>
  <si>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</si>
  <si>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</si>
  <si>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</si>
  <si>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</si>
  <si>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</si>
  <si>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</si>
  <si>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</si>
  <si>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</si>
  <si>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</si>
  <si>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</si>
  <si>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</si>
  <si>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</si>
  <si>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</si>
  <si>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</si>
  <si>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</si>
  <si>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</si>
  <si>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</si>
  <si>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</si>
  <si>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</si>
  <si>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</si>
  <si>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</si>
  <si>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</si>
  <si>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</si>
  <si>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</si>
  <si>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</si>
  <si>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</si>
  <si>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</si>
  <si>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</si>
  <si>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</si>
  <si>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</si>
  <si>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</si>
  <si>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</si>
  <si>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</si>
  <si>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</si>
  <si>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</si>
  <si>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</si>
  <si>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</si>
  <si>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</si>
  <si>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</si>
  <si>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</si>
  <si>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</si>
  <si>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</si>
  <si>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</si>
  <si>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</si>
  <si>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</si>
  <si>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</si>
  <si>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</si>
  <si>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</si>
  <si>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</si>
  <si>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</si>
  <si>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</si>
  <si>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</si>
  <si>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</si>
  <si>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</si>
  <si>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</si>
  <si>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</si>
  <si>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</si>
  <si>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</si>
  <si>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</si>
  <si>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</si>
  <si>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</si>
  <si>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</si>
  <si>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</si>
  <si>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</si>
  <si>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</si>
  <si>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</si>
  <si>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</si>
  <si>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</si>
  <si>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</si>
  <si>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</si>
  <si>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</si>
  <si>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</si>
  <si>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</si>
  <si>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</si>
  <si>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</si>
  <si>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</si>
  <si>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</si>
  <si>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</si>
  <si>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</si>
  <si>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</si>
  <si>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</si>
  <si>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</si>
  <si>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</si>
  <si>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</si>
  <si>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</si>
  <si>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</si>
  <si>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</si>
  <si>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</si>
  <si>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</si>
  <si>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</si>
  <si>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</si>
  <si>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</si>
  <si>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</si>
  <si>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</si>
  <si>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</si>
  <si>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</si>
  <si>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</si>
  <si>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</si>
  <si>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</si>
  <si>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</si>
  <si>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</si>
  <si>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</si>
  <si>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</si>
  <si>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</si>
  <si>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</si>
  <si>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</si>
  <si>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</si>
  <si>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</si>
  <si>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</si>
  <si>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</si>
  <si>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</si>
  <si>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</si>
  <si>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</si>
  <si>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</si>
  <si>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</si>
  <si>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</si>
  <si>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</si>
  <si>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</si>
  <si>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</si>
  <si>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</si>
  <si>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</si>
  <si>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</si>
  <si>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</si>
  <si>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</si>
  <si>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</si>
  <si>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</si>
  <si>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</si>
  <si>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</si>
  <si>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</si>
  <si>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</si>
  <si>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</si>
  <si>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</si>
  <si>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</si>
  <si>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</si>
  <si>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</si>
  <si>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</si>
  <si>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</si>
  <si>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</si>
  <si>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</si>
  <si>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</si>
  <si>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</si>
  <si>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</si>
  <si>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</si>
  <si>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</si>
  <si>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</si>
  <si>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</si>
  <si>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</si>
  <si>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</si>
  <si>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</si>
  <si>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</si>
  <si>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</si>
  <si>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</si>
  <si>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</si>
  <si>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</si>
  <si>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</si>
  <si>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</si>
  <si>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</si>
  <si>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</si>
  <si>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</si>
  <si>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</si>
  <si>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</si>
  <si>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</si>
  <si>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</si>
  <si>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</si>
  <si>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</si>
  <si>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</si>
  <si>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</si>
  <si>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</si>
  <si>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</si>
  <si>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</si>
  <si>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</si>
  <si>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</si>
  <si>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</si>
  <si>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</si>
  <si>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</si>
  <si>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</si>
  <si>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</si>
  <si>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</si>
  <si>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</si>
  <si>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</si>
  <si>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</si>
  <si>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</si>
  <si>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</si>
  <si>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</si>
  <si>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</si>
  <si>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</si>
  <si>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</si>
  <si>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</si>
  <si>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</si>
  <si>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</si>
  <si>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</si>
  <si>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</si>
  <si>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</si>
  <si>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</si>
  <si>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</si>
  <si>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</si>
  <si>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</si>
  <si>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</si>
  <si>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</si>
  <si>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</si>
  <si>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</si>
  <si>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</si>
  <si>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</si>
  <si>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</si>
  <si>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</si>
  <si>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</si>
  <si>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</si>
  <si>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</si>
  <si>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</si>
  <si>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</si>
  <si>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</si>
  <si>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</si>
  <si>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</si>
  <si>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</si>
  <si>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</si>
  <si>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</si>
  <si>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</si>
  <si>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</si>
  <si>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</si>
  <si>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</si>
  <si>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</si>
  <si>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</si>
  <si>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</si>
  <si>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</si>
  <si>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</si>
  <si>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</si>
  <si>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</si>
  <si>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</si>
  <si>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</si>
  <si>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</si>
  <si>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</si>
  <si>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</si>
  <si>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</si>
  <si>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</si>
  <si>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</si>
  <si>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</si>
  <si>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</si>
  <si>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</si>
  <si>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</si>
  <si>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</si>
  <si>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</si>
  <si>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</si>
  <si>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</si>
  <si>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</si>
  <si>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</si>
  <si>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</si>
  <si>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</si>
  <si>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</si>
  <si>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</si>
  <si>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</si>
  <si>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</si>
  <si>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</si>
  <si>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</si>
  <si>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</si>
  <si>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</si>
  <si>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</si>
  <si>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</si>
  <si>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</si>
  <si>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</si>
  <si>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</si>
  <si>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</si>
  <si>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</si>
  <si>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</si>
  <si>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</si>
  <si>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</si>
  <si>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</si>
  <si>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</si>
  <si>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</si>
  <si>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</si>
  <si>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</si>
  <si>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</si>
  <si>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</si>
  <si>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</si>
  <si>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</si>
  <si>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</si>
  <si>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</si>
  <si>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</si>
  <si>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</si>
  <si>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</si>
  <si>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</si>
  <si>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</si>
  <si>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</si>
  <si>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</si>
  <si>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</si>
  <si>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</si>
  <si>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</si>
  <si>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</si>
  <si>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</si>
  <si>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</si>
  <si>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</si>
  <si>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</si>
  <si>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</si>
  <si>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</si>
  <si>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</si>
  <si>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</si>
  <si>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</si>
  <si>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</si>
  <si>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</si>
  <si>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</si>
  <si>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</si>
  <si>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</si>
  <si>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</si>
  <si>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</si>
  <si>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</si>
  <si>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</si>
  <si>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</si>
  <si>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</si>
  <si>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</si>
  <si>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</si>
  <si>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</si>
  <si>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</si>
  <si>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</si>
  <si>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</si>
  <si>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</si>
  <si>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</si>
  <si>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</si>
  <si>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</si>
  <si>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</si>
  <si>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</si>
  <si>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</si>
  <si>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</si>
  <si>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</si>
  <si>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</si>
  <si>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</si>
  <si>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</si>
  <si>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</si>
  <si>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</si>
  <si>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</si>
  <si>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</si>
  <si>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</si>
  <si>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</si>
  <si>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</si>
  <si>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</si>
  <si>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</si>
  <si>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</si>
  <si>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</si>
  <si>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</si>
  <si>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</si>
  <si>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</si>
  <si>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</si>
  <si>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</si>
  <si>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</si>
  <si>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</si>
  <si>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</si>
  <si>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</si>
  <si>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</si>
  <si>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</si>
  <si>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</si>
  <si>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</si>
  <si>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</si>
  <si>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</si>
  <si>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</si>
  <si>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</si>
  <si>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</si>
  <si>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</si>
  <si>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</si>
  <si>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</si>
  <si>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</si>
  <si>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</si>
  <si>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</si>
  <si>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</si>
  <si>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</si>
  <si>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</si>
  <si>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</si>
  <si>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</si>
  <si>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</si>
  <si>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</si>
  <si>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</si>
  <si>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</si>
  <si>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</si>
  <si>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</si>
  <si>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</si>
  <si>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</si>
  <si>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</si>
  <si>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</si>
  <si>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</si>
  <si>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</si>
  <si>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</si>
  <si>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</si>
  <si>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</si>
  <si>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</si>
  <si>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</si>
  <si>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</si>
  <si>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</si>
  <si>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</si>
  <si>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</si>
  <si>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</si>
  <si>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</si>
  <si>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</si>
  <si>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</si>
  <si>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</si>
  <si>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</si>
  <si>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</si>
  <si>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</si>
  <si>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</si>
  <si>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</si>
  <si>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</si>
  <si>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</si>
  <si>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</si>
  <si>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</si>
  <si>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</si>
  <si>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</si>
  <si>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</si>
  <si>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</si>
  <si>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</si>
  <si>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</si>
  <si>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</si>
  <si>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</si>
  <si>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</si>
  <si>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</si>
  <si>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</si>
  <si>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</si>
  <si>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</si>
  <si>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</si>
  <si>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</si>
  <si>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</si>
  <si>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</si>
  <si>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</si>
  <si>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</si>
  <si>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</si>
  <si>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</si>
  <si>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</si>
  <si>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</si>
  <si>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</si>
  <si>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</si>
  <si>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</si>
  <si>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</si>
  <si>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</si>
  <si>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</si>
  <si>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</si>
  <si>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</si>
  <si>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</si>
  <si>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</si>
  <si>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</si>
  <si>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</si>
  <si>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</si>
  <si>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</si>
  <si>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</si>
  <si>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</si>
  <si>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</si>
  <si>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</si>
  <si>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</si>
  <si>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</si>
  <si>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</si>
  <si>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</si>
  <si>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</si>
  <si>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</si>
  <si>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</si>
  <si>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</si>
  <si>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</si>
  <si>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</si>
  <si>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</si>
  <si>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</si>
  <si>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</si>
  <si>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</si>
  <si>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</si>
  <si>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</si>
  <si>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</si>
  <si>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</si>
  <si>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</si>
  <si>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</si>
  <si>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</si>
  <si>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</si>
  <si>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</si>
  <si>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</si>
  <si>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</si>
  <si>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</si>
  <si>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</si>
  <si>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</si>
  <si>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</si>
  <si>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</si>
  <si>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</si>
  <si>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</si>
  <si>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</si>
  <si>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</si>
  <si>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</si>
  <si>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</si>
  <si>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</si>
  <si>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</si>
  <si>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</si>
  <si>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</si>
  <si>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</si>
  <si>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</si>
  <si>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</si>
  <si>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</si>
  <si>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</si>
  <si>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</si>
  <si>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</si>
  <si>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</si>
  <si>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</si>
  <si>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</si>
  <si>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</si>
  <si>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</si>
  <si>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</si>
  <si>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</si>
  <si>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</si>
  <si>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</si>
  <si>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</si>
  <si>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</si>
  <si>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</si>
  <si>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</si>
  <si>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</si>
  <si>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</si>
  <si>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</si>
  <si>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</si>
  <si>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</si>
  <si>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</si>
  <si>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</si>
  <si>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</si>
  <si>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</si>
  <si>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</si>
  <si>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</si>
  <si>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</si>
  <si>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</si>
  <si>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</si>
  <si>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</si>
  <si>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</si>
  <si>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</si>
  <si>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</si>
  <si>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</si>
  <si>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</si>
  <si>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</si>
  <si>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</si>
  <si>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</si>
  <si>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</si>
  <si>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</si>
  <si>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</si>
  <si>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</si>
  <si>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</si>
  <si>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</si>
  <si>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</si>
  <si>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</si>
  <si>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</si>
  <si>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</si>
  <si>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</si>
  <si>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</si>
  <si>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</si>
  <si>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</si>
  <si>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</si>
  <si>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</si>
  <si>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</si>
  <si>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</si>
  <si>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</si>
  <si>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</si>
  <si>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</si>
  <si>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</si>
  <si>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</si>
  <si>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</si>
  <si>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</si>
  <si>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</si>
  <si>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</si>
  <si>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</si>
  <si>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</si>
  <si>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</si>
  <si>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</si>
  <si>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</si>
  <si>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</si>
  <si>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</si>
  <si>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</si>
  <si>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</si>
  <si>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</si>
  <si>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</si>
  <si>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</si>
  <si>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</si>
  <si>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</si>
  <si>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</si>
  <si>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</si>
  <si>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</si>
  <si>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</si>
  <si>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</si>
  <si>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</si>
  <si>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</si>
  <si>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</si>
  <si>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</si>
  <si>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</si>
  <si>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</si>
  <si>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</si>
  <si>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</si>
  <si>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</si>
  <si>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</si>
  <si>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</si>
  <si>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</si>
  <si>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</si>
  <si>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</si>
  <si>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</si>
  <si>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</si>
  <si>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</si>
  <si>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</si>
  <si>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</si>
  <si>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</si>
  <si>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</si>
  <si>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</si>
  <si>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</si>
  <si>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</si>
  <si>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</si>
  <si>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</si>
  <si>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</si>
  <si>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</si>
  <si>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</si>
  <si>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</si>
  <si>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</si>
  <si>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</si>
  <si>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</si>
  <si>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</si>
  <si>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</si>
  <si>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</si>
  <si>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</si>
  <si>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</si>
  <si>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</si>
  <si>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</si>
  <si>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</si>
  <si>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</si>
  <si>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</si>
  <si>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</si>
  <si>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</si>
  <si>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</si>
  <si>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</si>
  <si>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</si>
  <si>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</si>
  <si>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</si>
  <si>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</si>
  <si>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</si>
  <si>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</si>
  <si>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</si>
  <si>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</si>
  <si>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</si>
  <si>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</si>
  <si>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</si>
  <si>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</si>
  <si>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</si>
  <si>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</si>
  <si>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</si>
  <si>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</si>
  <si>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</si>
  <si>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</si>
  <si>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</si>
  <si>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</si>
  <si>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</si>
  <si>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</si>
  <si>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</si>
  <si>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</si>
  <si>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</si>
  <si>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</si>
  <si>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</si>
  <si>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</si>
  <si>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</si>
  <si>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</si>
  <si>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</si>
  <si>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</si>
  <si>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</si>
  <si>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</si>
  <si>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</si>
  <si>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</si>
  <si>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</si>
  <si>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</si>
  <si>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</si>
  <si>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</si>
  <si>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</si>
  <si>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</si>
  <si>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</si>
  <si>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</si>
  <si>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</si>
  <si>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</si>
  <si>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</si>
  <si>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</si>
  <si>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</si>
  <si>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</si>
  <si>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</si>
  <si>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</si>
  <si>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</si>
  <si>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</si>
  <si>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</si>
  <si>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</si>
  <si>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</si>
  <si>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</si>
  <si>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</si>
  <si>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</si>
  <si>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</si>
  <si>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</si>
  <si>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</si>
  <si>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</si>
  <si>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</si>
  <si>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</si>
  <si>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</si>
  <si>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</si>
  <si>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</si>
  <si>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</si>
  <si>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</si>
  <si>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</si>
  <si>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</si>
  <si>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</si>
  <si>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</si>
  <si>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</si>
  <si>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</si>
  <si>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</si>
  <si>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</si>
  <si>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</si>
  <si>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</si>
  <si>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</si>
  <si>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</si>
  <si>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</si>
  <si>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</si>
  <si>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</si>
  <si>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</si>
  <si>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</si>
  <si>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</si>
  <si>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</si>
  <si>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</si>
  <si>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</si>
  <si>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</si>
  <si>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</si>
  <si>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</si>
  <si>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</si>
  <si>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</si>
  <si>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</si>
  <si>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</si>
  <si>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</si>
  <si>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</si>
  <si>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</si>
  <si>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</si>
  <si>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</si>
  <si>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</si>
  <si>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</si>
  <si>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</si>
  <si>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</si>
  <si>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</si>
  <si>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</si>
  <si>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</si>
  <si>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</si>
  <si>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</si>
  <si>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</si>
  <si>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</si>
  <si>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</si>
  <si>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</si>
  <si>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</si>
  <si>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</si>
  <si>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</si>
  <si>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</si>
  <si>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</si>
  <si>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</si>
  <si>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</si>
  <si>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</si>
  <si>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</si>
  <si>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</si>
  <si>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</si>
  <si>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</si>
  <si>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</si>
  <si>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</si>
  <si>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</si>
  <si>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</si>
  <si>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</si>
  <si>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</si>
  <si>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</si>
  <si>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</si>
  <si>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</si>
  <si>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</si>
  <si>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</si>
  <si>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</si>
  <si>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</si>
  <si>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</si>
  <si>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</si>
  <si>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</si>
  <si>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</si>
  <si>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</si>
  <si>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</si>
  <si>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</si>
  <si>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</si>
  <si>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</si>
  <si>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</si>
  <si>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</si>
  <si>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</si>
  <si>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</si>
  <si>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</si>
  <si>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</si>
  <si>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</si>
  <si>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</si>
  <si>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</si>
  <si>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</si>
  <si>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</si>
  <si>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</si>
  <si>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</si>
  <si>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</si>
  <si>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</si>
  <si>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</si>
  <si>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</si>
  <si>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</si>
  <si>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</si>
  <si>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</si>
  <si>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</si>
  <si>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</si>
  <si>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</si>
  <si>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</si>
  <si>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</si>
  <si>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</si>
  <si>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</si>
  <si>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</si>
  <si>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</si>
  <si>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</si>
  <si>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</si>
  <si>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</si>
  <si>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</si>
  <si>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</si>
  <si>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</si>
  <si>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</si>
  <si>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</si>
  <si>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</si>
  <si>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</si>
  <si>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</si>
  <si>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</si>
  <si>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</si>
  <si>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</si>
  <si>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</si>
  <si>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</si>
  <si>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</si>
  <si>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</si>
  <si>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</si>
  <si>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</si>
  <si>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</si>
  <si>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</si>
  <si>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</si>
  <si>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</si>
  <si>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</si>
  <si>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</si>
  <si>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</si>
  <si>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</si>
  <si>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</si>
  <si>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</si>
  <si>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</si>
  <si>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</si>
  <si>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</si>
  <si>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</si>
  <si>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</si>
  <si>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</si>
  <si>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</si>
  <si>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</si>
  <si>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</si>
  <si>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</si>
  <si>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</si>
  <si>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</si>
  <si>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</si>
  <si>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</si>
  <si>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</si>
  <si>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</si>
  <si>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</si>
  <si>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</si>
  <si>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</si>
  <si>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</si>
  <si>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</si>
  <si>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</si>
  <si>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</si>
  <si>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</si>
  <si>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</si>
  <si>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</si>
  <si>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</si>
  <si>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</si>
  <si>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</si>
  <si>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</si>
  <si>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</si>
  <si>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</si>
  <si>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</si>
  <si>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</si>
  <si>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</si>
  <si>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</si>
  <si>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</si>
  <si>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</si>
  <si>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</si>
  <si>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</si>
  <si>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</si>
  <si>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</si>
  <si>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</si>
  <si>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</si>
  <si>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</si>
  <si>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</si>
  <si>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</si>
  <si>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</si>
  <si>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</si>
  <si>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</si>
  <si>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</si>
  <si>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</si>
  <si>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</si>
  <si>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</si>
  <si>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</si>
  <si>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</si>
  <si>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</si>
  <si>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</si>
  <si>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</si>
  <si>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</si>
  <si>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</si>
  <si>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</si>
  <si>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</si>
  <si>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</si>
  <si>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</si>
  <si>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</si>
  <si>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</si>
  <si>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</si>
  <si>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</si>
  <si>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</si>
  <si>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</si>
  <si>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</si>
  <si>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</si>
  <si>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</si>
  <si>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</si>
  <si>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</si>
  <si>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</si>
  <si>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</si>
  <si>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</si>
  <si>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</si>
  <si>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</si>
  <si>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</si>
  <si>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</si>
  <si>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</si>
  <si>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</si>
  <si>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</si>
  <si>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</si>
  <si>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</si>
  <si>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</si>
  <si>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</si>
  <si>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</si>
  <si>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</si>
  <si>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</si>
  <si>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</si>
  <si>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</si>
  <si>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</si>
  <si>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</si>
  <si>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</si>
  <si>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</si>
  <si>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</si>
  <si>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</si>
  <si>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</si>
  <si>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</si>
  <si>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</si>
  <si>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</si>
  <si>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</si>
  <si>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</si>
  <si>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</si>
  <si>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</si>
  <si>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</si>
  <si>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</si>
  <si>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</si>
  <si>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</si>
  <si>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</si>
  <si>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</si>
  <si>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</si>
  <si>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</si>
  <si>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</si>
  <si>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</si>
  <si>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</si>
  <si>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</si>
  <si>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</si>
  <si>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</si>
  <si>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</si>
  <si>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</si>
  <si>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</si>
  <si>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</si>
  <si>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</si>
  <si>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</si>
  <si>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</si>
  <si>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</si>
  <si>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</si>
  <si>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</si>
  <si>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</si>
  <si>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</si>
  <si>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</si>
  <si>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</si>
  <si>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</si>
  <si>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</si>
  <si>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</si>
  <si>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</si>
  <si>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</si>
  <si>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</si>
  <si>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</si>
  <si>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</si>
  <si>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</si>
  <si>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</si>
  <si>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</si>
  <si>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</si>
  <si>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</si>
  <si>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</si>
  <si>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</si>
  <si>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</si>
  <si>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</si>
  <si>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</si>
  <si>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</si>
  <si>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</si>
  <si>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</si>
  <si>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</si>
  <si>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</si>
  <si>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</si>
  <si>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</si>
  <si>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</si>
  <si>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</si>
  <si>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</si>
  <si>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</si>
  <si>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</si>
  <si>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</si>
  <si>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</si>
  <si>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</si>
  <si>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</si>
  <si>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</si>
  <si>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</si>
  <si>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</si>
  <si>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</si>
  <si>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</si>
  <si>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</si>
  <si>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</si>
  <si>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</si>
  <si>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</si>
  <si>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</si>
  <si>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</si>
  <si>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</si>
  <si>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</si>
  <si>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</si>
  <si>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</si>
  <si>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</si>
  <si>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</si>
  <si>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</si>
  <si>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</si>
  <si>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</si>
  <si>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</si>
  <si>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</si>
  <si>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</si>
  <si>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</si>
  <si>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</si>
  <si>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</si>
  <si>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</si>
  <si>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</si>
  <si>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</si>
  <si>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</si>
  <si>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</si>
  <si>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</si>
  <si>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</si>
  <si>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</si>
  <si>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</si>
  <si>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</si>
  <si>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</si>
  <si>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</si>
  <si>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</si>
  <si>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</si>
  <si>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</si>
  <si>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</si>
  <si>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</si>
  <si>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</si>
  <si>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</si>
  <si>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</si>
  <si>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</si>
  <si>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</si>
  <si>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</si>
  <si>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</si>
  <si>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</si>
  <si>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</si>
  <si>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</si>
  <si>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</si>
  <si>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</si>
  <si>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</si>
  <si>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</si>
  <si>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</si>
  <si>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</si>
  <si>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</si>
  <si>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</si>
  <si>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</si>
  <si>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</si>
  <si>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</si>
  <si>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</si>
  <si>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</si>
  <si>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</si>
  <si>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</si>
  <si>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</si>
  <si>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</si>
  <si>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</si>
  <si>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</si>
  <si>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</si>
  <si>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</si>
  <si>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</si>
  <si>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</si>
  <si>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</si>
  <si>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</si>
  <si>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</si>
  <si>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</si>
  <si>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</si>
  <si>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</si>
  <si>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</si>
  <si>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</si>
  <si>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</si>
  <si>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</si>
  <si>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</si>
  <si>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</si>
  <si>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</si>
  <si>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</si>
  <si>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</si>
  <si>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</si>
  <si>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</si>
  <si>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</si>
  <si>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</si>
  <si>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</si>
  <si>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</si>
  <si>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</si>
  <si>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</si>
  <si>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</si>
  <si>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</si>
  <si>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</si>
  <si>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</si>
  <si>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</si>
  <si>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</si>
  <si>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</si>
  <si>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</si>
  <si>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</si>
  <si>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</si>
  <si>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</si>
  <si>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</si>
  <si>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</si>
  <si>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</si>
  <si>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</si>
  <si>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</si>
  <si>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</si>
  <si>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</si>
  <si>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</si>
  <si>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</si>
  <si>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</si>
  <si>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</si>
  <si>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</si>
  <si>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</si>
  <si>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</si>
  <si>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</si>
  <si>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</si>
  <si>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</si>
  <si>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</si>
  <si>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</si>
  <si>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</si>
  <si>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</si>
  <si>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</si>
  <si>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</si>
  <si>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</si>
  <si>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</si>
  <si>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</si>
  <si>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</si>
  <si>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</si>
  <si>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</si>
  <si>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</si>
  <si>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</si>
  <si>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</si>
  <si>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</si>
  <si>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</si>
  <si>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</si>
  <si>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</si>
  <si>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</si>
  <si>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</si>
  <si>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</si>
  <si>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</si>
  <si>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</si>
  <si>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</si>
  <si>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</si>
  <si>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</si>
  <si>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</si>
  <si>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</si>
  <si>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</si>
  <si>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</si>
  <si>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</si>
  <si>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</si>
  <si>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</si>
  <si>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</si>
  <si>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</si>
  <si>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</si>
  <si>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</si>
  <si>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</si>
  <si>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</si>
  <si>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</si>
  <si>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</si>
  <si>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</si>
  <si>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</si>
  <si>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</si>
  <si>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</si>
  <si>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</si>
  <si>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</si>
  <si>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</si>
  <si>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</si>
  <si>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</si>
  <si>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</si>
  <si>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</si>
  <si>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</si>
  <si>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</si>
  <si>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</si>
  <si>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</si>
  <si>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</si>
  <si>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</si>
  <si>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</si>
  <si>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</si>
  <si>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</si>
  <si>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</si>
  <si>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</si>
  <si>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</si>
  <si>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</si>
  <si>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</si>
  <si>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</si>
  <si>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</si>
  <si>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</si>
  <si>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</si>
  <si>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</si>
  <si>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</si>
  <si>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</si>
  <si>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</si>
  <si>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</si>
  <si>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</si>
  <si>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</si>
  <si>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</si>
  <si>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</si>
  <si>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</si>
  <si>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</si>
  <si>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</si>
  <si>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</si>
  <si>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</si>
  <si>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</si>
  <si>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</si>
  <si>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</si>
  <si>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</si>
  <si>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</si>
  <si>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</si>
  <si>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</si>
  <si>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</si>
  <si>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</si>
  <si>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</si>
  <si>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</si>
  <si>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</si>
  <si>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</si>
  <si>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</si>
  <si>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</si>
  <si>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</si>
  <si>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</si>
  <si>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</si>
  <si>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</si>
  <si>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</si>
  <si>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</si>
  <si>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</si>
  <si>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</si>
  <si>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</si>
  <si>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</si>
  <si>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</si>
  <si>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</si>
  <si>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</si>
  <si>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</si>
  <si>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</si>
  <si>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</si>
  <si>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</si>
  <si>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</si>
  <si>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</si>
  <si>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</si>
  <si>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</si>
  <si>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</si>
  <si>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</si>
  <si>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</si>
  <si>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</si>
  <si>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</si>
  <si>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</si>
  <si>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</si>
  <si>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</si>
  <si>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</si>
  <si>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</si>
  <si>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</si>
  <si>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</si>
  <si>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</si>
  <si>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</si>
  <si>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</si>
  <si>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</si>
  <si>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</si>
  <si>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</si>
  <si>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</si>
  <si>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</si>
  <si>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</si>
  <si>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</si>
  <si>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</si>
  <si>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</si>
  <si>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</si>
  <si>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</si>
  <si>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</si>
  <si>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</si>
  <si>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</si>
  <si>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</si>
  <si>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</si>
  <si>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</si>
  <si>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</si>
  <si>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</si>
  <si>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</si>
  <si>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</si>
  <si>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</si>
  <si>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</si>
  <si>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</si>
  <si>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</si>
  <si>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</si>
  <si>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</si>
  <si>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</si>
  <si>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</si>
  <si>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</si>
  <si>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</si>
  <si>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</si>
  <si>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</si>
  <si>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</si>
  <si>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</si>
  <si>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</si>
  <si>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</si>
  <si>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</si>
  <si>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</si>
  <si>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</si>
  <si>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</si>
  <si>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</si>
  <si>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</si>
  <si>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</si>
  <si>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</si>
  <si>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</si>
  <si>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</si>
  <si>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</si>
  <si>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</si>
  <si>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</si>
  <si>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</si>
  <si>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</si>
  <si>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</si>
  <si>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</si>
  <si>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</si>
  <si>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</si>
  <si>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</si>
  <si>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</si>
  <si>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</si>
  <si>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</si>
  <si>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</si>
  <si>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</si>
  <si>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</si>
  <si>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</si>
  <si>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</si>
  <si>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</si>
  <si>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</si>
  <si>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</si>
  <si>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</si>
  <si>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</si>
  <si>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</si>
  <si>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</si>
  <si>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</si>
  <si>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</si>
  <si>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</si>
  <si>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</si>
  <si>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</si>
  <si>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</si>
  <si>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</si>
  <si>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</si>
  <si>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</si>
  <si>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</si>
  <si>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</si>
  <si>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</si>
  <si>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</si>
  <si>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</si>
  <si>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</si>
  <si>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</si>
  <si>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</si>
  <si>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</si>
  <si>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</si>
  <si>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</si>
  <si>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</si>
  <si>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</si>
  <si>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</si>
  <si>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</si>
  <si>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</si>
  <si>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</si>
  <si>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</si>
  <si>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</si>
  <si>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</si>
  <si>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</si>
  <si>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</si>
  <si>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</si>
  <si>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</si>
  <si>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</si>
  <si>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</si>
  <si>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</si>
  <si>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</si>
  <si>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</si>
  <si>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</si>
  <si>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</si>
  <si>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</si>
  <si>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</si>
  <si>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</si>
  <si>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</si>
  <si>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</si>
  <si>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</si>
  <si>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</si>
  <si>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</si>
  <si>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</si>
  <si>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</si>
  <si>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</si>
  <si>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</si>
  <si>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</si>
  <si>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</si>
  <si>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</si>
  <si>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</si>
  <si>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</si>
  <si>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</si>
  <si>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</si>
  <si>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</si>
  <si>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</si>
  <si>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</si>
  <si>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</si>
  <si>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</si>
  <si>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</si>
  <si>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</si>
  <si>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</si>
  <si>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</si>
  <si>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</si>
  <si>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</si>
  <si>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</si>
  <si>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</si>
  <si>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</si>
  <si>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</si>
  <si>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</si>
  <si>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</si>
  <si>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</si>
  <si>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</si>
  <si>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</si>
  <si>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</si>
  <si>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</si>
  <si>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</si>
  <si>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</si>
  <si>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</si>
  <si>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</si>
  <si>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</si>
  <si>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</si>
  <si>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</si>
  <si>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</si>
  <si>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</si>
  <si>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</si>
  <si>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</si>
  <si>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</si>
  <si>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</si>
  <si>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</si>
  <si>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</si>
  <si>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</si>
  <si>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</si>
  <si>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</si>
  <si>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</si>
  <si>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</si>
  <si>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</si>
  <si>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</si>
  <si>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</si>
  <si>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</si>
  <si>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</si>
  <si>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</si>
  <si>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</si>
  <si>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</si>
  <si>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</si>
  <si>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</si>
  <si>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</si>
  <si>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</si>
  <si>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</si>
  <si>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</si>
  <si>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</si>
  <si>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</si>
  <si>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</si>
  <si>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</si>
  <si>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</si>
  <si>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</si>
  <si>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</si>
  <si>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</si>
  <si>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</si>
  <si>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</si>
  <si>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</si>
  <si>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</si>
  <si>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</si>
  <si>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</si>
  <si>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</si>
  <si>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</si>
  <si>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</si>
  <si>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</si>
  <si>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</si>
  <si>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</si>
  <si>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</si>
  <si>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</si>
  <si>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</si>
  <si>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</si>
  <si>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</si>
  <si>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</si>
  <si>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</si>
  <si>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</si>
  <si>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</si>
  <si>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</si>
  <si>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</si>
  <si>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</si>
  <si>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</si>
  <si>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</si>
  <si>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</si>
  <si>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</si>
  <si>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</si>
  <si>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</si>
  <si>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</si>
  <si>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</si>
  <si>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</si>
  <si>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</si>
  <si>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</si>
  <si>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</si>
  <si>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</si>
  <si>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</si>
  <si>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</si>
  <si>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</si>
  <si>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</si>
  <si>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</si>
  <si>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</si>
  <si>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</si>
  <si>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</si>
  <si>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</si>
  <si>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</si>
  <si>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</si>
  <si>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</si>
  <si>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</si>
  <si>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</si>
  <si>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</si>
  <si>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</si>
  <si>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</si>
  <si>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</si>
  <si>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</si>
  <si>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</si>
  <si>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</si>
  <si>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</si>
  <si>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</si>
  <si>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</si>
  <si>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</si>
  <si>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</si>
  <si>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</si>
  <si>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</si>
  <si>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</si>
  <si>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</si>
  <si>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</si>
  <si>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</si>
  <si>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</si>
  <si>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</si>
  <si>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</si>
  <si>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</si>
  <si>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</si>
  <si>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</si>
  <si>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</si>
  <si>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</si>
  <si>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</si>
  <si>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</si>
  <si>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</si>
  <si>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</si>
  <si>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</si>
  <si>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</si>
  <si>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</si>
  <si>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</si>
  <si>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</si>
  <si>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</si>
  <si>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</si>
  <si>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</si>
  <si>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</si>
  <si>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</si>
  <si>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</si>
  <si>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</si>
  <si>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</si>
  <si>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</si>
  <si>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</si>
  <si>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</si>
  <si>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</si>
  <si>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</si>
  <si>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</si>
  <si>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</si>
  <si>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</si>
  <si>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</si>
  <si>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</si>
  <si>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</si>
  <si>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</si>
  <si>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</si>
  <si>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</si>
  <si>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</si>
  <si>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</si>
  <si>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</si>
  <si>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</si>
  <si>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</si>
  <si>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</si>
  <si>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</si>
  <si>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</si>
  <si>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</si>
  <si>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</si>
  <si>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</si>
  <si>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</si>
  <si>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</si>
  <si>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</si>
  <si>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</si>
  <si>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</si>
  <si>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</si>
  <si>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</si>
  <si>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</si>
  <si>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</si>
  <si>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</si>
  <si>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</si>
  <si>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</si>
  <si>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</si>
  <si>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</si>
  <si>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</si>
  <si>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</si>
  <si>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</si>
  <si>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</si>
  <si>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</si>
  <si>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</si>
  <si>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</si>
  <si>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</si>
  <si>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</si>
  <si>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</si>
  <si>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</si>
  <si>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</si>
  <si>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</si>
  <si>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</si>
  <si>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</si>
  <si>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</si>
  <si>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</si>
  <si>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</si>
  <si>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</si>
  <si>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</si>
  <si>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</si>
  <si>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</si>
  <si>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</si>
  <si>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</si>
  <si>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</si>
  <si>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</si>
  <si>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</si>
  <si>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</si>
  <si>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</si>
  <si>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</si>
  <si>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</si>
  <si>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</si>
  <si>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</si>
  <si>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</si>
  <si>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</si>
  <si>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</si>
  <si>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</si>
  <si>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</si>
  <si>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</si>
  <si>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</si>
  <si>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</si>
  <si>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</si>
  <si>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</si>
  <si>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</si>
  <si>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</si>
  <si>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</si>
  <si>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</si>
  <si>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</si>
  <si>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</si>
  <si>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</si>
  <si>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</si>
  <si>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</si>
  <si>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</si>
  <si>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</si>
  <si>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</si>
  <si>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</si>
  <si>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</si>
  <si>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</si>
  <si>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</si>
  <si>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</si>
  <si>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</si>
  <si>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</si>
  <si>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</si>
  <si>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</si>
  <si>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</si>
  <si>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</si>
  <si>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</si>
  <si>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</si>
  <si>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</si>
  <si>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</si>
  <si>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</si>
  <si>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</si>
  <si>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</si>
  <si>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</si>
  <si>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</si>
  <si>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</si>
  <si>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</si>
  <si>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</si>
  <si>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</si>
  <si>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</si>
  <si>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</si>
  <si>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</si>
  <si>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</si>
  <si>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</si>
  <si>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</si>
  <si>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</si>
  <si>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</si>
  <si>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</si>
  <si>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</si>
  <si>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</si>
  <si>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</si>
  <si>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</si>
  <si>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</si>
  <si>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</si>
  <si>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</si>
  <si>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</si>
  <si>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</si>
  <si>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</si>
  <si>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</si>
  <si>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</si>
  <si>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</si>
  <si>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</si>
  <si>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</si>
  <si>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</si>
  <si>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</si>
  <si>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</si>
  <si>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</si>
  <si>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</si>
  <si>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</si>
  <si>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</si>
  <si>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</si>
  <si>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</si>
  <si>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</si>
  <si>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</si>
  <si>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</si>
  <si>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</si>
  <si>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</si>
  <si>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</si>
  <si>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</si>
  <si>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</si>
  <si>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</si>
  <si>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</si>
  <si>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</si>
  <si>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</si>
  <si>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</si>
  <si>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</si>
  <si>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</si>
  <si>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</si>
  <si>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</si>
  <si>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</si>
  <si>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</si>
  <si>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</si>
  <si>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</si>
  <si>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</si>
  <si>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</si>
  <si>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</si>
  <si>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</si>
  <si>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</si>
  <si>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</si>
  <si>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</si>
  <si>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</si>
  <si>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</si>
  <si>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</si>
  <si>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</si>
  <si>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</si>
  <si>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</si>
  <si>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</si>
  <si>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</si>
  <si>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</si>
  <si>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</si>
  <si>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</si>
  <si>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</si>
  <si>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</si>
  <si>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</si>
  <si>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</si>
  <si>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</si>
  <si>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</si>
  <si>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</si>
  <si>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</si>
  <si>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</si>
  <si>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</si>
  <si>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</si>
  <si>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</si>
  <si>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</si>
  <si>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</si>
  <si>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</si>
  <si>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</si>
  <si>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</si>
  <si>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</si>
  <si>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</si>
  <si>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</si>
  <si>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</si>
  <si>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</si>
  <si>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</si>
  <si>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</si>
  <si>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</si>
  <si>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</si>
  <si>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</si>
  <si>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</si>
  <si>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</si>
  <si>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</si>
  <si>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</si>
  <si>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</si>
  <si>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</si>
  <si>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</si>
  <si>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</si>
  <si>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</si>
  <si>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</si>
  <si>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</si>
  <si>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</si>
  <si>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</si>
  <si>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</si>
  <si>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</si>
  <si>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</si>
  <si>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</si>
  <si>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</si>
  <si>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</si>
  <si>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</si>
  <si>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</si>
  <si>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</si>
  <si>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</si>
  <si>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</si>
  <si>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</si>
  <si>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</si>
  <si>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</si>
  <si>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</si>
  <si>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</si>
  <si>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</si>
  <si>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</si>
  <si>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</si>
  <si>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</si>
  <si>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</si>
  <si>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</si>
  <si>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</si>
  <si>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</si>
  <si>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</si>
  <si>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</si>
  <si>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</si>
  <si>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</si>
  <si>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</si>
  <si>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</si>
  <si>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</si>
  <si>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</si>
  <si>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</si>
  <si>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</si>
  <si>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</si>
  <si>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</si>
  <si>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</si>
  <si>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</si>
  <si>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</si>
  <si>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</si>
  <si>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</si>
  <si>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</si>
  <si>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</si>
  <si>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</si>
  <si>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</si>
  <si>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</si>
  <si>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</si>
  <si>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</si>
  <si>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</si>
  <si>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</si>
  <si>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</si>
  <si>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</si>
  <si>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</si>
  <si>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</si>
  <si>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</si>
  <si>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</si>
  <si>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</si>
  <si>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</si>
  <si>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</si>
  <si>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</si>
  <si>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</si>
  <si>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</si>
  <si>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</si>
  <si>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</si>
  <si>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</si>
  <si>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</si>
  <si>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</si>
  <si>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</si>
  <si>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</si>
  <si>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</si>
  <si>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</si>
  <si>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</si>
  <si>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</si>
  <si>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</si>
  <si>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</si>
  <si>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</si>
  <si>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</si>
  <si>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</si>
  <si>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</si>
  <si>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</si>
  <si>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</si>
  <si>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</si>
  <si>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</si>
  <si>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</si>
  <si>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</si>
  <si>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</si>
  <si>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</si>
  <si>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</si>
  <si>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</si>
  <si>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</si>
  <si>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</si>
  <si>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</si>
  <si>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</si>
  <si>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</si>
  <si>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</si>
  <si>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</si>
  <si>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</si>
  <si>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</si>
  <si>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</si>
  <si>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</si>
  <si>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</si>
  <si>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</si>
  <si>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</si>
  <si>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</si>
  <si>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</si>
  <si>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</si>
  <si>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</si>
  <si>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</si>
  <si>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</si>
  <si>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</si>
  <si>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</si>
  <si>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</si>
  <si>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</si>
  <si>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</si>
  <si>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</si>
  <si>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</si>
  <si>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</si>
  <si>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</si>
  <si>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</si>
  <si>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</si>
  <si>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</si>
  <si>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</si>
  <si>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</si>
  <si>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</si>
  <si>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</si>
  <si>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</si>
  <si>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</si>
  <si>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</si>
  <si>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</si>
  <si>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</si>
  <si>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</si>
  <si>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</si>
  <si>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</si>
  <si>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</si>
  <si>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</si>
  <si>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</si>
  <si>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</si>
  <si>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</si>
  <si>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</si>
  <si>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</si>
  <si>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</si>
  <si>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</si>
  <si>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</si>
  <si>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</si>
  <si>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</si>
  <si>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</si>
  <si>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</si>
  <si>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</si>
  <si>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</si>
  <si>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</si>
  <si>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</si>
  <si>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</si>
  <si>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</si>
  <si>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</si>
  <si>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</si>
  <si>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</si>
  <si>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</si>
  <si>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</si>
  <si>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</si>
  <si>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</si>
  <si>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</si>
  <si>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</si>
  <si>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</si>
  <si>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</si>
  <si>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</si>
  <si>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</si>
  <si>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</si>
  <si>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</si>
  <si>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</si>
  <si>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</si>
  <si>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</si>
  <si>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</si>
  <si>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</si>
  <si>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</si>
  <si>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</si>
  <si>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</si>
  <si>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</si>
  <si>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</si>
  <si>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</si>
  <si>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</si>
  <si>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</si>
  <si>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</si>
  <si>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</si>
  <si>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</si>
  <si>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</si>
  <si>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</si>
  <si>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</si>
  <si>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</si>
  <si>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</si>
  <si>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</si>
  <si>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</si>
  <si>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</si>
  <si>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</si>
  <si>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</si>
  <si>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</si>
  <si>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</si>
  <si>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</si>
  <si>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</si>
  <si>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</si>
  <si>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</si>
  <si>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</si>
  <si>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</si>
  <si>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</si>
  <si>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</si>
  <si>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</si>
  <si>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</si>
  <si>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</si>
  <si>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</si>
  <si>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</si>
  <si>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</si>
  <si>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</si>
  <si>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</si>
  <si>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</si>
  <si>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</si>
  <si>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</si>
  <si>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</si>
  <si>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</si>
  <si>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</si>
  <si>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</si>
  <si>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</si>
  <si>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</si>
  <si>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</si>
  <si>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</si>
  <si>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</si>
  <si>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</si>
  <si>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</si>
  <si>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</si>
  <si>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</si>
  <si>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</si>
  <si>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</si>
  <si>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</si>
  <si>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</si>
  <si>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</si>
  <si>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</si>
  <si>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</si>
  <si>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</si>
  <si>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</si>
  <si>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</si>
  <si>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</si>
  <si>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</si>
  <si>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</si>
  <si>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</si>
  <si>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</si>
  <si>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</si>
  <si>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</si>
  <si>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</si>
  <si>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</si>
  <si>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</si>
  <si>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</si>
  <si>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</si>
  <si>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</si>
  <si>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</si>
  <si>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</si>
  <si>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</si>
  <si>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</si>
  <si>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</si>
  <si>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</si>
  <si>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</si>
  <si>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</si>
  <si>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</si>
  <si>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</si>
  <si>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</si>
  <si>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</si>
  <si>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</si>
  <si>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</si>
  <si>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</si>
  <si>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</si>
  <si>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</si>
  <si>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</si>
  <si>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</si>
  <si>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</si>
  <si>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</si>
  <si>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</si>
  <si>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</si>
  <si>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</si>
  <si>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</si>
  <si>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</si>
  <si>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</si>
  <si>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</si>
  <si>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</si>
  <si>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</si>
  <si>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</si>
  <si>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</si>
  <si>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</si>
  <si>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</si>
  <si>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</si>
  <si>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</si>
  <si>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</si>
  <si>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</si>
  <si>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</si>
  <si>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</si>
  <si>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</si>
  <si>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</si>
  <si>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</si>
  <si>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</si>
  <si>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</si>
  <si>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</si>
  <si>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</si>
  <si>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</si>
  <si>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</si>
  <si>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</si>
  <si>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</si>
  <si>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</si>
  <si>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</si>
  <si>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</si>
  <si>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</si>
  <si>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</si>
  <si>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</si>
  <si>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</si>
  <si>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</si>
  <si>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</si>
  <si>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</si>
  <si>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</si>
  <si>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</si>
  <si>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</si>
  <si>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</si>
  <si>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</si>
  <si>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</si>
  <si>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</si>
  <si>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</si>
  <si>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</si>
  <si>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</si>
  <si>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</si>
  <si>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</si>
  <si>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</si>
  <si>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</si>
  <si>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</si>
  <si>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</si>
  <si>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</si>
  <si>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</si>
  <si>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</si>
  <si>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</si>
  <si>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</si>
  <si>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</si>
  <si>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</si>
  <si>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</si>
  <si>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</si>
  <si>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</si>
  <si>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</si>
  <si>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</si>
  <si>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</si>
  <si>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</si>
  <si>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</si>
  <si>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</si>
  <si>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</si>
  <si>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</si>
  <si>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</si>
  <si>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</si>
  <si>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</si>
  <si>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</si>
  <si>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</si>
  <si>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</si>
  <si>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</si>
  <si>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</si>
  <si>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</si>
  <si>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</si>
  <si>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</si>
  <si>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</si>
  <si>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</si>
  <si>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</si>
  <si>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</si>
  <si>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</si>
  <si>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</si>
  <si>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</si>
  <si>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</si>
  <si>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</si>
  <si>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</si>
  <si>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</si>
  <si>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</si>
  <si>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</si>
  <si>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</si>
  <si>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</si>
  <si>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</si>
  <si>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</si>
  <si>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</si>
  <si>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</si>
  <si>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</si>
  <si>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</si>
  <si>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</si>
  <si>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</si>
  <si>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</si>
  <si>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</si>
  <si>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</si>
  <si>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</si>
  <si>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</si>
  <si>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</si>
  <si>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</si>
  <si>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</si>
  <si>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</si>
  <si>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</si>
  <si>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</si>
  <si>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</si>
  <si>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</si>
  <si>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</si>
  <si>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</si>
  <si>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</si>
  <si>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</si>
  <si>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</si>
  <si>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</si>
  <si>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</si>
  <si>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</si>
  <si>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</si>
  <si>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</si>
  <si>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</si>
  <si>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</si>
  <si>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</si>
  <si>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</si>
  <si>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</si>
  <si>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</si>
  <si>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</si>
  <si>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</si>
  <si>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</si>
  <si>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</si>
  <si>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</si>
  <si>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</si>
  <si>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</si>
  <si>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</si>
  <si>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</si>
  <si>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</si>
  <si>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</si>
  <si>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</si>
  <si>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</si>
  <si>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</si>
  <si>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</si>
  <si>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</si>
  <si>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</si>
  <si>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</si>
  <si>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</si>
  <si>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</si>
  <si>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</si>
  <si>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</si>
  <si>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</si>
  <si>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</si>
  <si>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</si>
  <si>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</si>
  <si>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</si>
  <si>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</si>
  <si>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</si>
  <si>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</si>
  <si>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</si>
  <si>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</si>
  <si>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</si>
  <si>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</si>
  <si>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</si>
  <si>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</si>
  <si>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</si>
  <si>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</si>
  <si>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</si>
  <si>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</si>
  <si>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</si>
  <si>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</si>
  <si>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</si>
  <si>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</si>
  <si>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</si>
  <si>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</si>
  <si>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</si>
  <si>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</si>
  <si>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</si>
  <si>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</si>
  <si>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</si>
  <si>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</si>
  <si>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</si>
  <si>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</si>
  <si>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</si>
  <si>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</si>
  <si>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</si>
  <si>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</si>
  <si>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</si>
  <si>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</si>
  <si>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</si>
  <si>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</si>
  <si>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</si>
  <si>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</si>
  <si>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</si>
  <si>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</si>
  <si>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</si>
  <si>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</si>
  <si>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</si>
  <si>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</si>
  <si>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</si>
  <si>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</si>
  <si>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</si>
  <si>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</si>
  <si>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</si>
  <si>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</si>
  <si>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</si>
  <si>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</si>
  <si>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</si>
  <si>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</si>
  <si>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</si>
  <si>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</si>
  <si>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</si>
  <si>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</si>
  <si>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</si>
  <si>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</si>
  <si>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</si>
  <si>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</si>
  <si>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</si>
  <si>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</si>
  <si>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</si>
  <si>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</si>
  <si>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</si>
  <si>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</si>
  <si>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</si>
  <si>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</si>
  <si>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</si>
  <si>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</si>
  <si>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</si>
  <si>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</si>
  <si>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</si>
  <si>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</si>
  <si>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</si>
  <si>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</si>
  <si>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</si>
  <si>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</si>
  <si>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</si>
  <si>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</si>
  <si>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</si>
  <si>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</si>
  <si>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</si>
  <si>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</si>
  <si>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</si>
  <si>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</si>
  <si>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</si>
  <si>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</si>
  <si>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</si>
  <si>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</si>
  <si>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</si>
  <si>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</si>
  <si>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</si>
  <si>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</si>
  <si>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</si>
  <si>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</si>
  <si>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</si>
  <si>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</si>
  <si>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</si>
  <si>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</si>
  <si>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</si>
  <si>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</si>
  <si>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</si>
  <si>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</si>
  <si>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</si>
  <si>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</si>
  <si>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</si>
  <si>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PCM-20251006-00001059</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</si>
  <si>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</si>
  <si>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</si>
  <si>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</si>
  <si>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</si>
  <si>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</si>
  <si>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</si>
  <si>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</si>
  <si>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</si>
  <si>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</si>
  <si>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</si>
  <si>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</si>
  <si>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</si>
  <si>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</si>
  <si>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</si>
  <si>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</si>
  <si>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</si>
  <si>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</si>
  <si>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</si>
  <si>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</si>
  <si>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</si>
  <si>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</si>
  <si>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</si>
  <si>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</si>
  <si>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</si>
  <si>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</si>
  <si>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</si>
  <si>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</si>
  <si>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</si>
  <si>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</si>
  <si>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</si>
  <si>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</si>
  <si>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</si>
  <si>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</si>
  <si>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</si>
  <si>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</si>
  <si>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</si>
  <si>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</si>
  <si>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</si>
  <si>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</si>
  <si>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</si>
  <si>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</si>
  <si>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</si>
  <si>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</si>
  <si>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</si>
  <si>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</si>
  <si>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</si>
  <si>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</si>
  <si>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</si>
  <si>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</si>
  <si>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</si>
  <si>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</si>
  <si>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</si>
  <si>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</si>
  <si>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</si>
  <si>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</si>
  <si>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</si>
  <si>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</si>
  <si>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</si>
  <si>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</si>
  <si>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</si>
  <si>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</si>
  <si>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</si>
  <si>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</si>
  <si>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</si>
  <si>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</si>
  <si>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</si>
  <si>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</si>
  <si>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</si>
  <si>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</si>
  <si>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</si>
  <si>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</si>
  <si>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</si>
  <si>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</si>
  <si>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</si>
  <si>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</si>
  <si>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</si>
  <si>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</si>
  <si>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</si>
  <si>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</si>
  <si>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</si>
  <si>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</si>
  <si>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</si>
  <si>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</si>
  <si>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</si>
  <si>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</si>
  <si>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</si>
  <si>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57 min </t>
  </si>
  <si>
    <t>PCM-20251006-00001035</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</si>
  <si>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</si>
  <si>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</si>
  <si>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</si>
  <si>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</si>
  <si>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</si>
  <si>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</si>
  <si>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</si>
  <si>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</si>
  <si>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</si>
  <si>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</si>
  <si>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</si>
  <si>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</si>
  <si>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</si>
  <si>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</si>
  <si>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</si>
  <si>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concern team At ABH2030 </t>
  </si>
  <si>
    <t>TT-20251006-00903 // NA</t>
  </si>
  <si>
    <t>Emergency</t>
  </si>
  <si>
    <t xml:space="preserve">at site ts </t>
  </si>
  <si>
    <t>PCM-20251006-00001028</t>
  </si>
  <si>
    <t>team informed will update soon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</si>
</sst>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4" totalsRowShown="0" headerRowDxfId="174" dataDxfId="173" headerRowBorderDxfId="171" tableBorderDxfId="172" totalsRowBorderDxfId="170">
  <autoFilter ref="A1:L10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8">
    <sortCondition ref="H1:H1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4"/>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273.5515209490768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2811</v>
      </c>
      <c r="E3" s="65" t="s">
        <v>38964</v>
      </c>
      <c r="F3" s="66">
        <v>45936.485671296294</v>
      </c>
      <c r="G3" s="67">
        <f ca="1">IFERROR(NOW()-F3,"")</f>
        <v>1.4275578709202819E-2</v>
      </c>
      <c r="H3" s="66">
        <v>45936.480115740742</v>
      </c>
      <c r="I3" s="73" t="str">
        <f>IFERROR(VLOOKUP(D3,DB!A:F,6,0),"")</f>
        <v>SCECO</v>
      </c>
      <c r="J3" s="73" t="str">
        <f>IFERROR(VLOOKUP(D3,DB!A:G,7,0),"")</f>
        <v>Vandalized</v>
      </c>
      <c r="K3" s="69" t="s">
        <v>38967</v>
      </c>
      <c r="L3" s="70" t="str">
        <f>IFERROR(VLOOKUP(D3,DB!A:I,9,0),"")</f>
        <v>Zain</v>
      </c>
    </row>
    <row r="4" spans="1:12" ht="15" customHeight="1">
      <c r="A4" s="63"/>
      <c r="B4" s="73" t="str">
        <f>IFERROR(VLOOKUP(D4,DB!A:K,11,0),"")</f>
        <v/>
      </c>
      <c r="C4" s="64"/>
      <c r="D4" s="64"/>
      <c r="E4" s="65"/>
      <c r="F4" s="66"/>
      <c r="G4" s="67">
        <f ca="1">IFERROR(NOW()-F4,"")</f>
        <v>45936.499946875003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45936.499946875003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45936.499946875003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45936.499946875003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45936.499946875003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45936.499946875003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45936.499946875003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45936.499946875003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45936.499946875003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45936.499946875003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45936.499946875003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45936.499946875003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45936.499946875003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45936.499946875003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45936.499946875003</v>
      </c>
      <c r="H18" s="68"/>
      <c r="I18" s="73" t="str">
        <f>IFERROR(VLOOKUP(D18,DB!A:F,6,0),"")</f>
        <v/>
      </c>
      <c r="J18" s="73" t="str">
        <f>IFERROR(VLOOKUP(D18,DB!A:G,7,0),"")</f>
        <v/>
      </c>
      <c r="K18" s="69"/>
      <c r="L18" s="70" t="str">
        <f>IFERROR(VLOOKUP(D18,DB!A:I,9,0),"")</f>
        <v/>
      </c>
    </row>
    <row r="19" spans="1:12" ht="15" customHeight="1">
      <c r="A19" s="155"/>
      <c r="B19" s="156" t="str">
        <f>IFERROR(VLOOKUP(D19,DB!A:K,11,0),"")</f>
        <v/>
      </c>
      <c r="C19" s="156"/>
      <c r="D19" s="156"/>
      <c r="E19" s="157"/>
      <c r="F19" s="158"/>
      <c r="G19" s="159">
        <f ca="1">IFERROR(NOW()-F19,"")</f>
        <v>45936.499946875003</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45936.499946875003</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45936.499946875003</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45936.499946875003</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45936.499946875003</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45936.499946875003</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45936.499946875003</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45936.499946875003</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45936.499946875003</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45936.499946875003</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45936.499946875003</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45936.499946875003</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45936.499946875003</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45936.499946875003</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45936.499946875003</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45936.499946875003</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45936.499946875003</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45936.499946875003</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45936.499946875003</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45936.499946875003</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45936.499946875003</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45936.499946875003</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45936.499946875003</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45936.499946875003</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45936.499946875003</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45936.499946875003</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45936.499946875003</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45936.499946875003</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45936.499946875003</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45936.499946875003</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45936.499946875003</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45936.499946875003</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45936.499946875003</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45936.499946875003</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45936.499946875003</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45936.499946875003</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45936.499946875003</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45936.499946875003</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45936.499946875003</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45936.499946875003</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45936.499946875003</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45936.499946875003</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45936.499946875003</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45936.499946875003</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45936.499946875003</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45936.499946875003</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45936.499946875003</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45936.499946875003</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45936.499946875003</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45936.499946875003</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45936.499946875003</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45936.499946875003</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45936.499946875003</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45936.499946875003</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45936.499946875003</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45936.499946875003</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45936.499946875003</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45936.499946875003</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45936.499946875003</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45936.499946875003</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45936.499946875003</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45936.499946875003</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45936.499946875003</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45936.499946875003</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45936.499946875003</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45936.499946875003</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45936.499946875003</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45936.499946875003</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45936.499946875003</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45936.499946875003</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45936.499946875003</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45936.499946875003</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45936.499946875003</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45936.499946875003</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45936.499946875003</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45936.499946875003</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45936.499946875003</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45936.499946875003</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45936.499946875003</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45936.499946875003</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45936.499946875003</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45936.499946875003</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45936.499946875003</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45936.499946875003</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45936.499946875003</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45936.499946875003</v>
      </c>
      <c r="H104" s="158"/>
      <c r="I104" s="156" t="str">
        <f>IFERROR(VLOOKUP(D104,DB!A:F,6,0),"")</f>
        <v/>
      </c>
      <c r="J104" s="73" t="str">
        <f>IFERROR(VLOOKUP(D104,DB!A:G,7,0),"")</f>
        <v/>
      </c>
      <c r="K104" s="160"/>
      <c r="L104" s="161" t="str">
        <f>IFERROR(VLOOKUP(D104,DB!A:I,9,0),"")</f>
        <v/>
      </c>
    </row>
  </sheetData>
  <customSheetViews>
    <customSheetView guid="{F6042A99-DD27-4453-835D-0834D95730CC}" filter="1" showAutoFilter="1">
      <pageMargins left="0" right="0" top="0" bottom="0" header="0" footer="0"/>
      <autoFilter ref="B1:M1" xr:uid="{E53D5C8E-8DB9-4F05-976F-98C661520F5D}"/>
    </customSheetView>
  </customSheetViews>
  <dataValidations count="2">
    <dataValidation allowBlank="1" showInputMessage="1" showErrorMessage="1" sqref="E1" xr:uid="{5DBA255D-CDD9-49FB-AD3C-AF70AB4EE696}"/>
    <dataValidation type="list" allowBlank="1" showInputMessage="1" showErrorMessage="1" sqref="E2:E10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129.77286354167154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111.50010891204147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2.1139004631550051E-2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45936.499946875003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45936.499946875003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45936.499946875003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45936.499946875003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45936.499946875003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45936.499946875003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45936.499946875003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45936.499946875003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45936.499946875003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45936.499946875003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45936.499946875003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45936.499946875003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45936.499946875003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45936.499946875003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45936.499946875003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45936.499946875003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45936.499946875003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45936.499946875003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45936.499946875003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45936.499946875003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45936.499946875003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45936.499946875003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45936.499946875003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45936.499946875003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45936.499946875003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45936.499946875003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45936.499946875003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45936.499946875003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45936.499946875003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45936.499946875003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45936.499946875003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45936.499946875003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45936.499946875003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45936.499946875003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45936.499946875003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45936.499946875003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45936.499946875003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45936.499946875003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45936.499946875003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45936.499946875003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45936.499946875003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45936.499946875003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45936.499946875003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45936.499946875003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45936.499946875003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45936.499946875003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45936.499946875003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45936.499946875003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45936.499946875003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45936.499946875003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45936.499946875003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45936.499946875003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45936.499946875003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45936.499946875003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45936.499946875003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45936.499946875003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45936.499946875003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45936.499946875003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45936.499946875003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45936.499946875003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45936.499946875003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45936.499946875003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45936.499946875003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45936.499946875003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45936.499946875003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45936.499946875003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45936.499946875003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45936.499946875003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45936.499946875003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45936.499946875003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45936.499946875003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45936.499946875003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45936.499946875003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45936.499946875003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45936.499946875003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45936.499946875003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45936.499946875003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45936.499946875003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45936.499946875003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45936.499946875003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45936.499946875003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45936.499946875003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45936.499946875003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45936.499946875003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45936.499946875003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45936.499946875003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45936.499946875003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45936.499946875003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45936.499946875003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45936.499946875003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45936.499946875003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45936.499946875003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45936.499946875003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45936.499946875003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45936.499946875003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45936.499946875003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45936.499946875003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45936.499946875003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45936.499946875003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45936.499946875003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45936.499946875003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45936.499946875003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45936.499946875003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45936.499946875003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45936.499946875003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45936.499946875003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45936.499946875003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45936.499946875003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45936.499946875003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45936.499946875003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45936.499946875003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45936.499946875003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45936.499946875003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45936.499946875003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45936.499946875003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45936.499946875003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45936.499946875003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45936.499946875003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45936.499946875003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45936.499946875003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45936.499946875003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45936.499946875003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45936.499946875003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45936.499946875003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45936.499946875003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45936.499946875003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45936.499946875003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45936.499946875003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45936.499946875003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45936.499946875003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45936.499946875003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45936.499946875003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45936.499946875003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45936.499946875003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45936.499946875003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45936.499946875003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45936.499946875003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45936.499946875003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45936.499946875003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45936.499946875003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45936.499946875003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45936.499946875003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45936.499946875003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45936.499946875003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45936.499946875003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45936.499946875003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45936.499946875003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45936.499946875003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45936.499946875003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45936.499946875003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45936.499946875003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45936.499946875003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45936.499946875003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45936.499946875003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45936.499946875003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45936.499946875003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45936.499946875003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45936.499946875003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45936.499946875003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45936.499946875003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45936.499946875003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45936.499946875003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45936.499946875003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45936.499946875003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45936.499946875003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45936.499946875003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45936.499946875003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45936.499946875003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45936.499946875003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45936.499946875003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45936.499946875003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45936.499946875003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45936.499946875003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45936.499946875003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45936.499946875003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45936.499946875003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45936.499946875003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45936.499946875003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45936.499946875003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45936.499946875003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45936.499946875003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45936.499946875003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45936.499946875003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45936.499946875003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45936.499946875003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45936.499946875003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45936.499946875003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45936.499946875003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45936.499946875003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45936.499946875003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45936.499946875003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45936.499946875003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45936.499946875003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45936.499946875003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45936.499946875003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45936.499946875003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45936.499946875003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45936.499946875003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45936.499946875003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45936.499946875003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45936.499946875003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45936.499946875003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45936.499946875003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45936.499946875003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45936.499946875003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45936.499946875003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45936.499946875003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45936.499946875003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45936.499946875003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45936.499946875003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45936.499946875003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45936.499946875003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45936.499946875003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45936.499946875003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45936.499946875003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45936.499946875003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45936.499946875003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45936.499946875003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45936.499946875003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45936.499946875003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45936.499946875003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45936.499946875003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45936.499946875003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45936.499946875003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45936.499946875003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45936.499946875003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45936.499946875003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45936.499946875003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45936.499946875003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45936.499946875003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45936.499946875003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45936.499946875003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45936.499946875003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45936.499946875003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45936.499946875003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45936.499946875003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45936.499946875003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45936.499946875003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45936.499946875003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45936.499946875003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45936.499946875003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45936.499946875003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45936.499946875003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45936.499946875003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45936.499946875003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45936.499946875003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45936.499946875003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45936.499946875003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45936.499946875003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45936.499946875003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45936.499946875003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45936.499946875003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45936.499946875003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45936.499946875003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45936.499946875003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45936.499946875003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45936.499946875003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2.3222337964398321E-2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45936.499946875003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45936.499946875003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45936.499946875003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45936.499946875003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45936.499946875003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45936.499946875003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45936.499946875003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45936.499946875003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45936.499946875003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45936.499946875003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45936.499946875003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45936.499946875003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45936.499946875003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45936.499946875003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45936.499946875003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45936.499946875003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45936.499946875003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45936.499946875003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45936.499946875003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45936.499946875003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45936.499946875003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45936.499946875003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45936.499946875003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45936.499946875003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45936.499946875003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45936.499946875003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45936.499946875003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45936.499946875003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45936.499946875003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45936.499946875003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45936.499946875003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45936.499946875003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45936.499946875003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45936.499946875003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45936.499946875003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45936.499946875003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45936.499946875003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45936.499946875003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45936.499946875003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45936.499946875003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45936.499946875003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45936.499946875003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45936.499946875003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45936.499946875003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45936.499946875003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45936.499946875003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45936.499946875003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45936.499946875003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45936.499946875003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45936.499946875003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45936.499946875003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45936.499946875003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45936.499946875003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45936.499946875003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45936.499946875003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45936.499946875003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45936.499946875003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45936.499946875003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45936.499946875003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45936.499946875003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45936.499946875003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45936.499946875003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45936.499946875003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45936.499946875003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45936.499946875003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45936.499946875003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45936.499946875003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45936.499946875003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45936.499946875003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45936.499946875003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45936.499946875003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45936.499946875003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45936.499946875003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45936.499946875003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45936.499946875003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45936.499946875003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45936.499946875003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45936.499946875003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45936.499946875003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45936.499946875003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45936.499946875003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45936.499946875003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45936.499946875003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45936.499946875003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45936.499946875003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45936.499946875003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45936.499946875003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45936.499946875003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45936.499946875003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45936.499946875003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45936.499946875003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45936.499946875003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45936.499946875003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45936.499946875003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45936.499946875003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45936.499946875003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45936.499946875003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45936.499946875003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45936.499946875003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45936.499946875003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45936.499946875003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45936.499946875003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45936.499946875003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45936.499946875003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45936.499946875003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45936.499946875003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45936.499946875003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45936.499946875003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45936.499946875003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45936.499946875003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45936.499946875003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45936.499946875003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45936.499946875003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45936.499946875003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45936.499946875003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45936.499946875003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45936.499946875003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45936.499946875003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45936.499946875003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45936.499946875003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45936.499946875003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45936.499946875003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45936.499946875003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45936.499946875003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45936.499946875003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45936.499946875003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45936.499946875003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45936.499946875003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45936.499946875003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45936.499946875003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45936.499946875003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45936.499946875003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45936.499946875003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45936.499946875003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45936.499946875003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45936.499946875003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45936.499946875003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45936.499946875003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45936.499946875003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45936.499946875003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45936.499946875003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45936.499946875003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45936.499946875003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45936.499946875003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45936.499946875003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45936.499946875003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45936.499946875003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45936.499946875003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45936.499946875003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45936.499946875003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45936.499946875003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45936.499946875003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45936.499946875003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45936.499946875003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45936.499946875003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45936.499946875003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45936.499946875003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45936.499946875003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45936.499946875003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45936.499946875003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45936.499946875003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45936.499946875003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45936.499946875003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45936.499946875003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45936.499946875003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45936.499946875003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45936.499946875003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45936.499946875003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45936.499946875003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45936.499946875003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45936.499946875003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45936.499946875003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45936.499946875003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45936.499946875003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45936.499946875003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45936.499946875003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45936.499946875003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45936.499946875003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45936.499946875003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45936.499946875003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45936.499946875003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45936.499946875003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45936.499946875003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45936.499946875003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45936.499946875003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45936.499946875003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45936.499946875003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45936.499946875003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45936.499946875003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45936.499946875003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45936.499946875003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45936.499946875003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45936.499946875003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45936.499946875003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45936.499946875003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45936.499946875003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45936.499946875003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45936.499946875003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45936.499946875003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45936.499946875003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45936.499946875003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45936.499946875003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45936.499946875003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45936.499946875003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45936.499946875003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45936.499946875003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45936.499946875003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45936.499946875003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45936.499946875003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45936.499946875003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45936.499946875003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45936.499946875003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45936.499946875003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45936.499946875003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45936.499946875003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45936.499946875003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45936.499946875003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45936.499946875003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45936.499946875003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45936.499946875003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45936.499946875003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45936.499946875003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45936.499946875003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45936.499946875003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45936.499946875003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45936.499946875003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45936.499946875003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45936.499946875003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45936.499946875003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45936.499946875003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45936.499946875003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45936.499946875003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45936.499946875003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45936.499946875003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45936.499946875003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45936.499946875003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45936.499946875003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45936.499946875003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45936.499946875003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45936.499946875003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45936.499946875003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45936.499946875003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45936.499946875003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45936.499946875003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45936.499946875003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45936.499946875003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45936.499946875003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45936.499946875003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45936.499946875003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45936.499946875003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45936.499946875003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45936.499946875003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45936.499946875003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45936.499946875003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45936.499946875003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45936.499946875003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45936.499946875003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45936.499946875003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45936.499946875003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45936.499946875003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45936.499946875003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45936.499946875003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45936.499946875003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45936.499946875003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45936.499946875003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45936.499946875003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45936.499946875003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45936.499946875003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45936.499946875003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45936.499946875003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45936.499946875003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45936.499946875003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45936.499946875003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45936.499946875003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45936.499946875003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45936.499946875003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45936.499946875003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45936.499946875003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45936.499946875003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45936.499946875003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45936.499946875003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45936.499946875003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45936.499946875003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45936.499946875003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45936.499946875003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45936.499946875003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45936.499946875003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45936.499946875003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45936.499946875003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45936.499946875003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45936.499946875003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45936.499946875003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45936.499946875003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45936.499946875003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45936.499946875003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45936.499946875003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45936.499946875003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45936.499946875003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45936.499946875003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45936.499946875003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45936.499946875003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45936.499946875003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45936.499946875003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45936.499946875003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45936.499946875003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45936.499946875003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45936.499946875003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45936.499946875003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45936.499946875003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45936.499946875003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45936.499946875003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45936.499946875003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45936.499946875003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45936.499946875003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45936.499946875003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45936.499946875003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45936.499946875003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45936.499946875003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45936.499946875003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45936.499946875003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45936.499946875003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45936.499946875003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45936.499946875003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45936.499946875003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45936.499946875003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45936.499946875003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45936.499946875003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45936.499946875003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45936.499946875003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45936.499946875003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45936.499946875003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45936.499946875003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45936.499946875003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45936.499946875003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45936.499946875003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45936.499946875003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45936.499946875003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45936.499946875003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45936.499946875003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45936.499946875003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45936.499946875003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45936.499946875003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45936.499946875003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45936.499946875003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45936.499946875003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45936.499946875003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45936.499946875003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45936.499946875003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45936.499946875003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45936.499946875003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45936.499946875003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45936.499946875003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45936.499946875003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45936.499946875003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45936.499946875003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45936.499946875003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45936.499946875003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45936.499946875003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45936.499946875003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45936.499946875003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45936.499946875003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45936.499946875003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45936.499946875003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45936.499946875003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45936.499946875003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45936.499946875003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45936.499946875003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45936.499946875003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45936.499946875003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45936.499946875003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45936.499946875003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45936.499946875003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45936.499946875003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45936.499946875003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45936.499946875003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45936.499946875003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45936.499946875003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45936.499946875003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45936.499946875003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45936.499946875003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45936.499946875003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45936.499946875003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45936.499946875003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45936.499946875003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45936.499946875003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45936.499946875003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45936.499946875003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45936.499946875003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45936.499946875003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45936.499946875003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45936.499946875003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45936.499946875003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45936.499946875003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45936.499946875003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45936.499946875003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45936.499946875003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45936.499946875003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45936.499946875003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45936.499946875003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45936.499946875003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45936.499946875003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45936.499946875003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45936.499946875003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45936.499946875003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45936.499946875003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45936.499946875003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45936.499946875003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45936.499946875003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45936.499946875003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45936.499946875003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45936.499946875003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45936.499946875003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45936.499946875003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45936.499946875003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45936.499946875003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45936.499946875003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45936.499946875003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45936.499946875003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45936.499946875003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45936.499946875003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45936.499946875003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45936.499946875003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45936.499946875003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45936.499946875003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45936.499946875003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45936.499946875003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45936.499946875003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45936.499946875003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45936.499946875003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45936.499946875003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45936.499946875003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45936.499946875003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45936.499946875003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45936.499946875003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45936.499946875003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45936.499946875003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45936.499946875003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45936.499946875003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45936.499946875003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45936.499946875003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45936.499946875003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45936.499946875003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45936.499946875003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45936.499946875003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45936.499946875003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45936.499946875003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45936.499946875003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45936.499946875003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45936.499946875003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45936.499946875003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45936.499946875003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45936.499946875003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45936.499946875003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45936.499946875003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45936.499946875003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45936.499946875003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45936.499946875003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45936.499946875003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45936.499946875003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45936.499946875003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45936.499946875003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45936.499946875003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45936.499946875003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45936.499946875003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45936.499946875003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45936.499946875003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45936.499946875003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45936.499946875003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45936.499946875003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45936.499946875003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45936.499946875003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45936.499946875003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45936.499946875003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45936.499946875003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45936.499946875003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45936.499946875003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45936.499946875003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45936.499946875003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45936.499946875003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45936.499946875003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45936.499946875003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45936.499946875003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45936.499946875003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45936.499946875003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45936.499946875003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45936.499946875003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45936.499946875003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45936.499946875003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45936.499946875003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45936.499946875003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45936.499946875003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45936.499946875003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45936.499946875003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45936.499946875003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45936.499946875003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45936.499946875003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45936.499946875003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45936.499946875003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45936.499946875003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45936.499946875003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45936.499946875003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45936.499946875003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45936.499946875003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45936.499946875003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45936.499946875003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45936.499946875003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45936.499946875003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45936.499946875003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45936.499946875003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45936.499946875003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45936.499946875003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45936.499946875003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45936.499946875003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45936.499946875003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45936.499946875003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45936.499946875003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45936.499946875003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45936.499946875003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45936.499946875003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45936.499946875003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45936.499946875003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45936.499946875003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45936.499946875003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45936.499946875003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45936.499946875003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45936.499946875003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45936.499946875003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45936.499946875003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45936.499946875003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45936.499946875003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45936.499946875003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45936.499946875003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45936.499946875003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45936.499946875003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45936.499946875003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45936.499946875003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45936.499946875003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45936.499946875003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45936.499946875003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45936.499946875003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45936.499946875003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45936.499946875003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45936.499946875003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45936.499946875003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45936.499946875003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45936.499946875003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45936.499946875003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45936.499946875003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45936.499946875003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45936.499946875003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45936.499946875003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45936.499946875003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45936.499946875003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45936.499946875003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45936.499946875003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45936.499946875003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45936.499946875003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45936.499946875003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45936.499946875003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45936.499946875003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45936.499946875003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45936.499946875003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45936.499946875003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45936.499946875003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45936.499946875003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45936.499946875003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45936.499946875003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45936.499946875003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45936.499946875003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45936.499946875003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45936.499946875003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45936.499946875003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45936.499946875003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45936.499946875003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45936.499946875003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45936.499946875003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45936.499946875003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45936.499946875003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45936.499946875003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45936.499946875003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45936.499946875003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45936.499946875003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45936.499946875003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45936.499946875003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45936.499946875003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45936.499946875003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45936.499946875003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45936.499946875003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45936.499946875003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45936.499946875003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45936.499946875003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45936.499946875003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45936.499946875003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45936.499946875003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45936.499946875003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45936.499946875003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45936.499946875003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45936.499946875003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45936.499946875003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45936.499946875003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45936.499946875003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45936.499946875003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45936.499946875003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45936.499946875003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45936.499946875003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45936.499946875003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45936.499946875003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45936.499946875003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45936.499946875003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45936.499946875003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45936.499946875003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45936.499946875003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45936.499946875003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45936.499946875003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45936.499946875003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45936.499946875003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45936.499946875003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45936.499946875003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45936.499946875003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45936.499946875003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45936.499946875003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45936.499946875003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45936.499946875003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45936.499946875003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45936.499946875003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45936.499946875003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45936.499946875003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45936.499946875003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45936.499946875003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45936.499946875003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45936.499946875003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45936.499946875003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45936.499946875003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45936.499946875003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45936.499946875003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45936.499946875003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45936.499946875003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45936.499946875003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45936.499946875003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45936.499946875003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45936.499946875003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45936.499946875003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45936.499946875003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45936.499946875003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45936.499946875003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45936.499946875003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45936.499946875003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45936.499946875003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45936.499946875003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45936.499946875003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45936.499946875003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45936.499946875003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45936.499946875003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45936.499946875003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45936.499946875003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45936.499946875003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45936.499946875003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45936.499946875003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45936.499946875003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45936.499946875003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45936.499946875003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45936.499946875003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45936.499946875003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45936.499946875003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45936.499946875003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45936.499946875003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45936.499946875003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45936.499946875003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45936.499946875003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45936.499946875003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45936.499946875003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45936.499946875003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45936.499946875003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45936.499946875003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45936.499946875003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45936.499946875003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45936.499946875003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45936.499946875003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45936.499946875003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45936.499946875003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45936.499946875003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45936.499946875003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45936.499946875003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45936.499946875003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45936.499946875003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45936.499946875003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45936.499946875003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45936.499946875003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45936.499946875003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45936.499946875003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45936.499946875003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45936.499946875003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45936.499946875003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45936.499946875003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45936.499946875003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45936.499946875003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45936.499946875003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45936.499946875003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45936.499946875003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45936.499946875003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45936.499946875003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45936.499946875003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45936.499946875003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45936.499946875003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45936.499946875003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45936.499946875003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45936.499946875003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45936.499946875003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45936.499946875003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45936.499946875003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45936.499946875003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45936.499946875003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45936.499946875003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45936.499946875003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45936.499946875003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45936.499946875003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45936.499946875003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45936.499946875003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45936.499946875003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45936.499946875003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45936.499946875003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45936.499946875003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45936.499946875003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45936.499946875003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45936.499946875003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45936.499946875003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45936.499946875003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45936.499946875003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45936.499946875003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45936.499946875003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45936.499946875003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45936.499946875003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45936.499946875003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45936.499946875003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45936.499946875003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45936.499946875003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45936.499946875003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45936.499946875003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45936.499946875003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45936.499946875003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45936.499946875003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45936.499946875003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45936.499946875003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45936.499946875003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45936.499946875003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45936.499946875003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45936.499946875003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45936.499946875003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45936.499946875003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45936.499946875003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45936.499946875003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45936.499946875003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45936.499946875003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45936.499946875003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45936.499946875003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45936.499946875003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45936.499946875003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45936.499946875003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45936.499946875003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45936.499946875003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45936.499946875003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45936.499946875003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45936.499946875003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45936.499946875003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45936.499946875003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45936.499946875003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45936.499946875003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45936.499946875003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45936.499946875003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45936.499946875003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45936.499946875003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45936.499946875003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45936.499946875003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45936.499946875003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45936.499946875003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45936.499946875003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45936.499946875003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45936.499946875003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45936.499946875003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45936.499946875003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45936.499946875003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45936.499946875003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45936.499946875003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45936.499946875003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45936.499946875003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45936.499946875003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45936.499946875003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45936.499946875003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45936.499946875003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45936.499946875003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45936.499946875003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45936.499946875003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45936.499946875003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45936.499946875003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45936.499946875003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45936.499946875003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45936.499946875003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45936.499946875003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45936.499946875003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45936.499946875003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45936.499946875003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45936.499946875003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45936.499946875003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45936.499946875003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45936.499946875003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45936.499946875003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45936.499946875003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45936.499946875003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45936.499946875003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45936.499946875003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45936.499946875003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45936.499946875003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45936.499946875003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45936.499946875003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45936.499946875003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45936.499946875003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45936.499946875003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45936.499946875003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45936.499946875003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45936.499946875003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45936.499946875003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45936.499946875003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45936.499946875003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45936.499946875003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45936.499946875003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45936.499946875003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45936.499946875003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45936.499946875003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45936.499946875003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45936.499946875003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45936.499946875003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45936.499946875003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45936.499946875003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45936.499946875003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45936.499946875003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45936.499946875003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45936.499946875003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45936.499946875003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45936.499946875003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45936.499946875003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45936.499946875003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45936.499946875003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45936.499946875003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45936.499946875003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45936.499946875003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45936.499946875003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45936.499946875003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45936.499946875003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45936.499946875003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45936.499946875003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45936.499946875003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45936.499946875003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45936.499946875003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45936.499946875003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45936.499946875003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45936.499946875003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45936.499946875003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45936.499946875003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45936.499946875003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45936.499946875003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45936.499946875003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45936.499946875003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45936.499946875003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45936.499946875003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45936.499946875003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45936.499946875003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45936.499946875003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45936.499946875003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45936.499946875003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45936.499946875003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45936.499946875003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45936.499946875003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45936.499946875003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45936.499946875003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45936.499946875003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45936.499946875003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45936.499946875003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45936.499946875003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45936.499946875003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45936.499946875003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45936.499946875003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45936.499946875003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45936.499946875003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45936.499946875003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45936.499946875003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45936.499946875003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45936.499946875003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45936.499946875003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45936.499946875003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45936.499946875003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45936.499946875003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45936.499946875003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45936.499946875003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45936.499946875003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45936.499946875003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45936.499946875003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45936.499946875003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45936.499946875003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45936.499946875003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45936.499946875003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45936.499946875003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45936.499946875003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45936.499946875003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45936.499946875003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45936.499946875003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45936.499946875003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45936.499946875003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45936.499946875003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45936.499946875003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45936.499946875003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45936.499946875003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45936.499946875003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45936.499946875003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45936.499946875003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45936.499946875003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45936.499946875003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45936.499946875003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45936.499946875003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45936.499946875003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45936.499946875003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45936.499946875003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45936.499946875003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45936.499946875003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45936.499946875003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45936.499946875003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45936.499946875003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45936.499946875003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45936.499946875003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45936.499946875003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45936.499946875003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45936.499946875003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45936.499946875003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45936.499946875003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45936.499946875003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45936.499946875003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45936.499946875003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45936.499946875003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45936.499946875003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45936.499946875003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45936.499946875003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45936.499946875003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45936.499946875003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45936.499946875003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45936.499946875003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45936.499946875003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45936.499946875003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45936.499946875003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45936.499946875003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45936.499946875003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45936.499946875003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45936.499946875003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45936.499946875003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45936.499946875003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45936.499946875003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45936.499946875003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45936.499946875003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45936.499946875003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45936.499946875003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45936.499946875003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45936.499946875003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45936.499946875003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45936.499946875003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45936.499946875003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45936.499946875003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45936.499946875003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45936.499946875003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45936.499946875003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45936.499946875003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45936.499946875003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45936.499946875003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45936.499946875003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45936.499946875003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45936.499946875003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45936.499946875003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45936.499946875003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45936.499946875003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45936.499946875003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45936.499946875003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45936.499946875003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45936.499946875003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45936.499946875003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45936.499946875003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45936.499946875003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45936.499946875003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45936.499946875003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45936.499946875003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45936.499946875003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45936.499946875003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45936.499946875003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45936.499946875003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45936.499946875003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45936.499946875003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45936.499946875003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45936.499946875003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45936.499946875003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45936.499946875003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45936.499946875003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45936.499946875003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45936.499946875003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45936.499946875003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45936.499946875003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45936.499946875003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45936.499946875003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45936.499946875003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45936.499946875003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45936.499946875003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45936.499946875003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45936.499946875003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45936.499946875003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45936.499946875003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45936.499946875003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45936.499946875003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45936.499946875003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45936.499946875003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45936.499946875003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45936.499946875003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45936.499946875003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45936.499946875003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45936.499946875003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45936.499946875003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45936.499946875003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45936.499946875003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45936.499946875003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45936.499946875003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45936.499946875003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45936.499946875003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45936.499946875003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45936.499946875003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45936.499946875003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45936.499946875003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45936.499946875003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45936.499946875003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45936.499946875003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45936.499946875003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45936.499946875003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45936.499946875003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45936.499946875003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45936.499946875003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45936.499946875003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45936.499946875003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45936.499946875003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45936.499946875003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45936.499946875003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45936.499946875003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45936.499946875003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45936.499946875003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45936.499946875003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45936.499946875003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45936.499946875003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45936.499946875003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45936.499946875003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45936.499946875003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45936.499946875003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45936.499946875003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45936.499946875003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45936.499946875003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45936.499946875003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45936.499946875003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45936.499946875003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45936.499946875003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45936.499946875003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45936.499946875003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45936.499946875003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45936.499946875003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45936.499946875003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45936.499946875003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45936.499946875003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45936.499946875003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45936.499946875003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45936.499946875003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45936.499946875003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45936.499946875003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45936.499946875003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45936.499946875003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45936.499946875003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45936.499946875003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45936.499946875003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45936.499946875003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45936.499946875003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45936.499946875003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45936.499946875003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45936.499946875003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45936.499946875003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45936.499946875003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45936.499946875003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45936.499946875003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45936.499946875003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45936.499946875003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45936.499946875003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45936.499946875003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45936.499946875003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45936.499946875003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45936.499946875003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45936.499946875003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45936.499946875003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45936.499946875003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45936.499946875003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45936.499946875003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45936.499946875003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45936.499946875003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45936.499946875003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45936.499946875003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45936.499946875003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45936.499946875003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45936.499946875003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45936.499946875003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45936.499946875003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45936.499946875003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45936.499946875003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45936.499946875003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45936.499946875003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45936.499946875003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45936.499946875003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45936.499946875003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45936.499946875003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45936.499946875003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45936.499946875003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45936.499946875003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45936.499946875003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45936.499946875003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45936.499946875003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45936.499946875003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45936.499946875003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45936.499946875003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45936.499946875003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45936.499946875003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45936.499946875003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45936.499946875003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45936.499946875003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45936.499946875003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45936.499946875003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45936.499946875003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45936.499946875003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45936.499946875003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45936.499946875003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45936.499946875003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45936.499946875003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45936.499946875003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45936.499946875003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45936.499946875003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45936.499946875003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45936.499946875003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45936.499946875003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45936.499946875003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45936.499946875003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45936.499946875003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45936.499946875003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45936.499946875003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45936.499946875003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45936.499946875003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45936.499946875003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45936.499946875003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45936.499946875003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45936.499946875003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45936.499946875003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45936.499946875003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45936.499946875003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45936.499946875003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45936.499946875003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45936.499946875003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45936.499946875003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45936.499946875003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45936.499946875003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45936.499946875003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45936.499946875003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45936.499946875003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45936.499946875003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45936.499946875003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45936.499946875003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45936.499946875003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45936.499946875003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45936.499946875003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45936.499946875003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45936.499946875003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45936.499946875003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45936.499946875003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45936.499946875003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45936.499946875003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45936.499946875003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45936.499946875003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45936.499946875003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45936.499946875003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45936.499946875003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45936.499946875003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45936.499946875003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45936.499946875003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45936.499946875003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45936.499946875003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45936.499946875003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45936.499946875003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45936.499946875003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45936.499946875003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45936.499946875003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45936.499946875003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45936.499946875003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45936.499946875003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45936.499946875003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45936.499946875003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45936.499946875003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45936.499946875003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45936.499946875003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45936.499946875003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45936.499946875003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45936.499946875003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45936.499946875003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45936.499946875003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45936.499946875003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45936.499946875003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45936.499946875003</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233.01922928240674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1.3430024305562256</v>
      </c>
      <c r="H3" s="113">
        <v>45935.07104166667</v>
      </c>
      <c r="I3" s="110" t="str">
        <f>IFERROR(VLOOKUP(D3,DB!A:F,6,0),"")</f>
        <v>Generator-SG</v>
      </c>
      <c r="J3" s="110" t="str">
        <f>IFERROR(VLOOKUP(D3,DB!A:G,7,0),"")</f>
        <v>Good</v>
      </c>
      <c r="K3" s="115" t="s">
        <v>39059</v>
      </c>
      <c r="L3" s="107" t="str">
        <f>IFERROR(VLOOKUP(D3,DB!A:I,9,0),"")</f>
        <v>Latis</v>
      </c>
    </row>
    <row r="4" spans="1:16" ht="15" customHeight="1">
      <c r="A4" s="140"/>
      <c r="B4" s="140" t="str">
        <f>IFERROR(VLOOKUP(D4,DB!A:K,11,0),"")</f>
        <v/>
      </c>
      <c r="C4" s="141"/>
      <c r="D4" s="142"/>
      <c r="E4" s="143"/>
      <c r="F4" s="144"/>
      <c r="G4" s="145">
        <f ca="1">IFERROR(NOW()-F4,"")</f>
        <v>45936.499946875003</v>
      </c>
      <c r="H4" s="144"/>
      <c r="I4" s="140" t="str">
        <f>IFERROR(VLOOKUP(D4,DB!A:F,6,0),"")</f>
        <v/>
      </c>
      <c r="J4" s="140" t="str">
        <f>IFERROR(VLOOKUP(D4,DB!A:G,7,0),"")</f>
        <v/>
      </c>
      <c r="K4" s="147"/>
      <c r="L4" s="142" t="str">
        <f>IFERROR(VLOOKUP(D4,DB!A:I,9,0),"")</f>
        <v/>
      </c>
    </row>
    <row r="5" spans="1:16" ht="15" customHeight="1">
      <c r="A5" s="140"/>
      <c r="B5" s="140" t="str">
        <f>IFERROR(VLOOKUP(D5,DB!A:K,11,0),"")</f>
        <v/>
      </c>
      <c r="C5" s="141"/>
      <c r="D5" s="142"/>
      <c r="E5" s="143"/>
      <c r="F5" s="144"/>
      <c r="G5" s="145">
        <f ca="1">IFERROR(NOW()-F5,"")</f>
        <v>45936.499946875003</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45936.499946875003</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45936.499946875003</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45936.499946875003</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45936.499946875003</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45936.499946875003</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45936.499946875003</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45936.499946875003</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45936.499946875003</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45936.499946875003</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45936.499946875003</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45936.499946875003</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45936.499946875003</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45936.499946875003</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45936.499946875003</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45936.499946875003</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45936.499946875003</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45936.499946875003</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45936.499946875003</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45936.499946875003</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45936.499946875003</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45936.499946875003</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45936.499946875003</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45936.499946875003</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45936.499946875003</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45936.499946875003</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45936.499946875003</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45936.499946875003</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45936.499946875003</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45936.499946875003</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45936.499946875003</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45936.499946875003</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45936.499946875003</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45936.499946875003</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45936.499946875003</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45936.499946875003</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45936.499946875003</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45936.499946875003</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45936.499946875003</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45936.499946875003</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45936.499946875003</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45936.499946875003</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45936.499946875003</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45936.499946875003</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45936.499946875003</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45936.499946875003</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45936.499946875003</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45936.499946875003</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45936.499946875003</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45936.499946875003</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45936.499946875003</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45936.499946875003</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45936.499946875003</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45936.499946875003</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45936.499946875003</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45936.499946875003</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45936.499946875003</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45936.499946875003</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45936.499946875003</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45936.499946875003</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45936.499946875003</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45936.499946875003</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45936.499946875003</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45936.499946875003</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45936.499946875003</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45936.499946875003</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45936.499946875003</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45936.499946875003</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45936.499946875003</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45936.499946875003</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45936.499946875003</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45936.499946875003</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45936.499946875003</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45936.499946875003</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45936.499946875003</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45936.499946875003</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45936.499946875003</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45936.499946875003</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45936.499946875003</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45936.499946875003</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45936.499946875003</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45936.499946875003</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45936.499946875003</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45936.499946875003</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45936.499946875003</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45936.499946875003</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45936.499946875003</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45936.499946875003</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45936.499946875003</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45936.499946875003</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45936.499946875003</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45936.499946875003</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45936.499946875003</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45936.499946875003</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45936.499946875003</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45936.499946875003</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45936.499946875003</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45936.499946875003</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45936.499946875003</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45936.499946875003</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45936.499946875003</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45936.499946875003</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45936.499946875003</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45936.499946875003</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45936.499946875003</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45936.499946875003</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45936.499946875003</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45936.499946875003</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45936.499946875003</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45936.499946875003</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45936.499946875003</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45936.499946875003</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45936.499946875003</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45936.499946875003</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45936.499946875003</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45936.499946875003</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45936.499946875003</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45936.499946875003</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45936.499946875003</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45936.499946875003</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45936.499946875003</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45936.499946875003</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45936.499946875003</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45936.499946875003</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45936.499946875003</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45936.499946875003</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45936.499946875003</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45936.499946875003</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45936.499946875003</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45936.499946875003</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45936.499946875003</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45936.499946875003</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45936.499946875003</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45936.499946875003</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45936.499946875003</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45936.499946875003</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45936.499946875003</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45936.499946875003</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45936.499946875003</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45936.499946875003</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45936.499946875003</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45936.499946875003</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45936.499946875003</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45936.499946875003</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45936.499946875003</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45936.499946875003</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45936.499946875003</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45936.499946875003</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45936.499946875003</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45936.499946875003</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45936.499946875003</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45936.499946875003</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45936.499946875003</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45936.499946875003</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45936.499946875003</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45936.499946875003</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45936.499946875003</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45936.499946875003</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45936.499946875003</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45936.499946875003</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45936.499946875003</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45936.499946875003</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45936.499946875003</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45936.499946875003</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45936.499946875003</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45936.499946875003</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45936.499946875003</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45936.499946875003</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45936.499946875003</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45936.499946875003</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45936.499946875003</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45936.499946875003</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45936.499946875003</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45936.499946875003</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45936.499946875003</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45936.499946875003</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45936.499946875003</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45936.499946875003</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45936.499946875003</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45936.499946875003</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45936.499946875003</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45936.499946875003</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45936.499946875003</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45936.499946875003</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45936.499946875003</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45936.499946875003</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45936.499946875003</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45936.499946875003</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45936.499946875003</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45936.499946875003</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45936.499946875003</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45936.499946875003</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45936.499946875003</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45936.499946875003</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45936.499946875003</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45936.499946875003</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45936.499946875003</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45936.499946875003</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45936.499946875003</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45936.499946875003</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45936.499946875003</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45936.499946875003</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45936.499946875003</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45936.499946875003</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45936.499946875003</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45936.499946875003</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45936.499946875003</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45936.499946875003</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45936.499946875003</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45936.499946875003</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45936.499946875003</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45936.499946875003</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45936.499946875003</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45936.499946875003</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45936.499946875003</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45936.499946875003</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45936.499946875003</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45936.499946875003</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45936.499946875003</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45936.499946875003</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45936.499946875003</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45936.499946875003</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45936.499946875003</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45936.499946875003</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45936.499946875003</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45936.499946875003</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45936.499946875003</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45936.499946875003</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45936.499946875003</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45936.499946875003</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45936.499946875003</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45936.499946875003</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45936.499946875003</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45936.499946875003</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45936.499946875003</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45936.499946875003</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45936.499946875003</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45936.499946875003</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45936.499946875003</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45936.499946875003</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45936.499946875003</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45936.499946875003</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45936.499946875003</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45936.499946875003</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45936.499946875003</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45936.499946875003</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45936.499946875003</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45936.499946875003</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45936.499946875003</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45936.499946875003</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45936.499946875003</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45936.499946875003</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45936.499946875003</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45936.499946875003</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45936.499946875003</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45936.499946875003</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45936.499946875003</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45936.499946875003</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45936.499946875003</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45936.499946875003</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45936.499946875003</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45936.499946875003</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45936.499946875003</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45936.499946875003</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45936.499946875003</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45936.499946875003</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45936.499946875003</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45936.499946875003</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45936.499946875003</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45936.499946875003</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45936.499946875003</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45936.499946875003</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45936.499946875003</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45936.499946875003</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45936.499946875003</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45936.499946875003</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45936.499946875003</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45936.499946875003</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45936.499946875003</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45936.499946875003</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45936.499946875003</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45936.499946875003</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45936.499946875003</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45936.499946875003</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45936.499946875003</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45936.499946875003</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45936.499946875003</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45936.499946875003</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45936.499946875003</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45936.499946875003</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45936.499946875003</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45936.499946875003</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45936.499946875003</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45936.499946875003</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45936.499946875003</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45936.499946875003</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45936.499946875003</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45936.499946875003</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45936.499946875003</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45936.499946875003</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45936.499946875003</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45936.499946875003</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45936.499946875003</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45936.499946875003</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45936.499946875003</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45936.499946875003</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45936.499946875003</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45936.499946875003</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45936.499946875003</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45936.499946875003</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45936.499946875003</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45936.499946875003</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45936.499946875003</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45936.499946875003</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45936.499946875003</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45936.499946875003</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45936.499946875003</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45936.499946875003</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45936.499946875003</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45936.499946875003</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45936.499946875003</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45936.499946875003</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45936.499946875003</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45936.499946875003</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45936.499946875003</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45936.499946875003</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45936.499946875003</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45936.499946875003</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45936.499946875003</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45936.499946875003</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45936.499946875003</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45936.499946875003</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45936.499946875003</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45936.499946875003</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45936.499946875003</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45936.499946875003</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45936.499946875003</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45936.499946875003</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45936.499946875003</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45936.499946875003</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45936.499946875003</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45936.499946875003</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45936.499946875003</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45936.499946875003</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45936.499946875003</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45936.499946875003</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45936.499946875003</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45936.499946875003</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45936.499946875003</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45936.499946875003</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45936.499946875003</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45936.499946875003</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45936.499946875003</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45936.499946875003</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45936.499946875003</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45936.499946875003</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45936.499946875003</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45936.499946875003</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45936.499946875003</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45936.499946875003</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45936.499946875003</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45936.499946875003</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45936.499946875003</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45936.499946875003</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45936.499946875003</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45936.499946875003</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45936.499946875003</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45936.499946875003</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45936.499946875003</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45936.499946875003</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45936.499946875003</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45936.499946875003</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45936.499946875003</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45936.499946875003</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45936.499946875003</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45936.499946875003</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45936.499946875003</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45936.499946875003</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45936.499946875003</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45936.499946875003</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45936.499946875003</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45936.499946875003</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45936.499946875003</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45936.499946875003</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45936.499946875003</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45936.499946875003</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45936.499946875003</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45936.499946875003</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45936.499946875003</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45936.499946875003</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45936.499946875003</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45936.499946875003</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45936.499946875003</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45936.499946875003</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45936.499946875003</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45936.499946875003</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45936.499946875003</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45936.499946875003</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45936.499946875003</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45936.499946875003</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45936.499946875003</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45936.499946875003</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45936.499946875003</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45936.499946875003</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45936.499946875003</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45936.499946875003</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45936.499946875003</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45936.499946875003</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45936.499946875003</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45936.499946875003</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45936.499946875003</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45936.499946875003</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45936.499946875003</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45936.499946875003</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45936.499946875003</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45936.499946875003</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45936.499946875003</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45936.499946875003</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45936.499946875003</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45936.499946875003</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45936.499946875003</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45936.499946875003</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45936.499946875003</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45936.499946875003</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45936.499946875003</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45936.499946875003</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45936.499946875003</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45936.499946875003</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45936.499946875003</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45936.499946875003</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45936.499946875003</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45936.499946875003</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45936.499946875003</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45936.499946875003</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45936.499946875003</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45936.499946875003</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45936.499946875003</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45936.499946875003</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45936.499946875003</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45936.499946875003</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45936.499946875003</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45936.499946875003</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45936.499946875003</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45936.499946875003</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45936.499946875003</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45936.499946875003</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45936.499946875003</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45936.499946875003</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45936.499946875003</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45936.499946875003</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45936.499946875003</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45936.499946875003</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45936.499946875003</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45936.499946875003</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45936.499946875003</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45936.499946875003</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45936.499946875003</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45936.499946875003</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45936.499946875003</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45936.499946875003</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45936.499946875003</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45936.499946875003</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45936.499946875003</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45936.499946875003</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45936.499946875003</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45936.499946875003</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45936.499946875003</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45936.499946875003</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45936.499946875003</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45936.499946875003</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45936.499946875003</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45936.499946875003</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45936.499946875003</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45936.499946875003</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45936.499946875003</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45936.499946875003</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45936.499946875003</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45936.499946875003</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45936.499946875003</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45936.499946875003</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45936.499946875003</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45936.499946875003</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45936.499946875003</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45936.499946875003</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45936.499946875003</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45936.499946875003</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45936.499946875003</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45936.499946875003</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45936.499946875003</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45936.499946875003</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44.667886689814623</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39045</v>
      </c>
      <c r="F3" s="38">
        <v>45926.188877314817</v>
      </c>
      <c r="G3" s="39">
        <f ca="1">IFERROR(NOW()-F3,"-")</f>
        <v>10.311069560186297</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45936.499946875003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45936.499946875003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45936.499946875003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45936.499946875003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45936.499946875003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45936.499946875003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45936.499946875003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45936.499946875003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45936.499946875003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45936.499946875003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45936.499946875003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45936.499946875003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45936.499946875003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45936.499946875003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45936.499946875003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45936.499946875003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45936.499946875003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45936.499946875003</v>
      </c>
      <c r="H21" s="38"/>
      <c r="I21" s="37" t="str">
        <f>IFERROR(VLOOKUP(D21,DB!A:F,6,0),"")</f>
        <v/>
      </c>
      <c r="J21" s="37" t="str">
        <f>IFERROR(VLOOKUP(D21,DB!A:G,7,0),"")</f>
        <v/>
      </c>
      <c r="K21" s="37"/>
      <c r="L21" s="37" t="str">
        <f>IFERROR(VLOOKUP(D21,DB!A:I,9,0),"")</f>
        <v/>
      </c>
      <c r="M21" s="136"/>
    </row>
    <row r="22" spans="1:13" ht="15">
      <c r="A22" s="37"/>
      <c r="B22" s="37" t="str">
        <f>IFERROR(VLOOKUP(D22,DB!A:K,11,0),"")</f>
        <v>R5</v>
      </c>
      <c r="C22" s="37"/>
      <c r="D22" s="37" t="s">
        <v>36120</v>
      </c>
      <c r="E22" s="37"/>
      <c r="F22" s="38"/>
      <c r="G22" s="39">
        <f ca="1">IFERROR(NOW()-F22,"-")</f>
        <v>45936.499946875003</v>
      </c>
      <c r="H22" s="38"/>
      <c r="I22" s="37" t="str">
        <f>IFERROR(VLOOKUP(D22,DB!A:F,6,0),"")</f>
        <v>Generator-SG</v>
      </c>
      <c r="J22" s="37" t="str">
        <f>IFERROR(VLOOKUP(D22,DB!A:G,7,0),"")</f>
        <v>Dead</v>
      </c>
      <c r="K22" s="37"/>
      <c r="L22" s="37" t="str">
        <f>IFERROR(VLOOKUP(D22,DB!A:I,9,0),"")</f>
        <v>Latis</v>
      </c>
      <c r="M22" s="136"/>
    </row>
    <row r="23" spans="1:13" ht="15">
      <c r="A23" s="37"/>
      <c r="B23" s="37" t="str">
        <f>IFERROR(VLOOKUP(D23,DB!A:K,11,0),"")</f>
        <v/>
      </c>
      <c r="C23" s="37"/>
      <c r="D23" s="37"/>
      <c r="E23" s="37"/>
      <c r="F23" s="38"/>
      <c r="G23" s="39">
        <f ca="1">IFERROR(NOW()-F23,"-")</f>
        <v>45936.499946875003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45936.499946875003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45936.499946875003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45936.499946875003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45936.499946875003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45936.499946875003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45936.499946875003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45936.499946875003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45936.499946875003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45936.499946875003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45936.499946875003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45936.499946875003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45936.499946875003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45936.499946875003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45936.499946875003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45936.499946875003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45936.499946875003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45936.499946875003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45936.499946875003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45936.499946875003</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45936.499946875003</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45936.499946875003</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45936.499946875003</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45936.499946875003</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45936.499946875003</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45936.499946875003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45936.499946875003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45936.499946875003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45936.499946875003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45936.499946875003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45936.499946875003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45936.499946875003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45936.499946875003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45936.499946875003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45936.499946875003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45936.499946875003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45936.499946875003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45936.499946875003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45936.499946875003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45936.499946875003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45936.499946875003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45936.499946875003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45936.499946875003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45936.499946875003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45936.499946875003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45936.499946875003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45936.499946875003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45936.499946875003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45936.499946875003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45936.499946875003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45936.499946875003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45936.499946875003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45936.499946875003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45936.499946875003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45936.499946875003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45936.499946875003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45936.499946875003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45936.499946875003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45936.499946875003</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45936.499946875003</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45936.499946875003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45936.499946875003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45936.499946875003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45936.499946875003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45936.499946875003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45936.499946875003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45936.499946875003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45936.499946875003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45936.499946875003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45936.499946875003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45936.499946875003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45936.499946875003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45936.499946875003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45936.499946875003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45936.499946875003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45936.499946875003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45936.499946875003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45936.499946875003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45936.499946875003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45936.499946875003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45936.499946875003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45936.499946875003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45936.499946875003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45936.499946875003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45936.499946875003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45936.499946875003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45936.499946875003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45936.499946875003</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45936.499946875003</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45936.499946875003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45936.499946875003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45936.499946875003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45936.499946875003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45936.499946875003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45936.499946875003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45936.499946875003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45936.499946875003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45936.499946875003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45936.499946875003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45936.499946875003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45936.499946875003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45936.499946875003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45936.499946875003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45936.499946875003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45936.499946875003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45936.499946875003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45936.499946875003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45936.499946875003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45936.499946875003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45936.499946875003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45936.499946875003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45936.499946875003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45936.499946875003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45936.499946875003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45936.499946875003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45936.499946875003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45936.499946875003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45936.499946875003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45936.499946875003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45936.499946875003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45936.499946875003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45936.499946875003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45936.499946875003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45936.499946875003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45936.499946875003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45936.499946875003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45936.499946875003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45936.499946875003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45936.499946875003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45936.499946875003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45936.499946875003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45936.499946875003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45936.499946875003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45936.499946875003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45936.499946875003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45936.499946875003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45936.499946875003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45936.499946875003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45936.499946875003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45936.499946875003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45936.499946875003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45936.499946875003</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45936.499946875003</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row r="1381"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9.7270996527804527</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45936.499946875003</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2.6189746527816169</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1.5577015046292217</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45936.499946875003</v>
      </c>
      <c r="H6" s="124">
        <v>45936.427731481483</v>
      </c>
      <c r="I6" s="120" t="str">
        <f>IFERROR(VLOOKUP(D6,DB!A:F,6,0),"")</f>
        <v>SCECO</v>
      </c>
      <c r="J6" s="119" t="str">
        <f>IFERROR(VLOOKUP(D6,DB!A:G,7,0),"")</f>
        <v xml:space="preserve">Weak </v>
      </c>
      <c r="K6" s="125" t="s">
        <v>39070</v>
      </c>
      <c r="L6" s="126" t="str">
        <f>IFERROR(VLOOKUP(D6,DB!A:I,9,0),"")</f>
        <v>Latis</v>
      </c>
    </row>
    <row r="7" spans="1:16383" ht="31.5" customHeight="1">
      <c r="A7" s="121" t="s">
        <v>39071</v>
      </c>
      <c r="B7" s="120" t="str">
        <f>IFERROR(VLOOKUP(D7,DB!A:K,11,0),"")</f>
        <v>R6</v>
      </c>
      <c r="C7" s="122">
        <v>3</v>
      </c>
      <c r="D7" s="120" t="s">
        <v>37790</v>
      </c>
      <c r="E7" s="123" t="s">
        <v>39072</v>
      </c>
      <c r="F7" s="124"/>
      <c r="G7" s="89">
        <f ca="1">IFERROR(NOW()-F7,"-")</f>
        <v>45936.499946875003</v>
      </c>
      <c r="H7" s="124">
        <v>45936.464120370372</v>
      </c>
      <c r="I7" s="120" t="str">
        <f>IFERROR(VLOOKUP(D7,DB!A:F,6,0),"")</f>
        <v>SCECO</v>
      </c>
      <c r="J7" s="119" t="str">
        <f>IFERROR(VLOOKUP(D7,DB!A:G,7,0),"")</f>
        <v>Dead</v>
      </c>
      <c r="K7" s="125" t="s">
        <v>39073</v>
      </c>
      <c r="L7" s="126" t="str">
        <f>IFERROR(VLOOKUP(D7,DB!A:I,9,0),"")</f>
        <v>Latis</v>
      </c>
    </row>
    <row r="8" spans="1:16383" ht="31.5" customHeight="1">
      <c r="A8" s="121" t="s">
        <v>39074</v>
      </c>
      <c r="B8" s="120" t="str">
        <f>IFERROR(VLOOKUP(D8,DB!A:K,11,0),"")</f>
        <v>R6</v>
      </c>
      <c r="C8" s="122">
        <v>1</v>
      </c>
      <c r="D8" s="120" t="s">
        <v>37492</v>
      </c>
      <c r="E8" s="123" t="s">
        <v>38964</v>
      </c>
      <c r="F8" s="124">
        <v>45936.475243055553</v>
      </c>
      <c r="G8" s="89">
        <f ca="1">IFERROR(NOW()-F8,"-")</f>
        <v>2.4703819450223818E-2</v>
      </c>
      <c r="H8" s="124">
        <v>45936.469317129631</v>
      </c>
      <c r="I8" s="120" t="str">
        <f>IFERROR(VLOOKUP(D8,DB!A:F,6,0),"")</f>
        <v>SCECO</v>
      </c>
      <c r="J8" s="119" t="str">
        <f>IFERROR(VLOOKUP(D8,DB!A:G,7,0),"")</f>
        <v>Dead</v>
      </c>
      <c r="K8" s="125" t="s">
        <v>39075</v>
      </c>
      <c r="L8" s="126" t="str">
        <f>IFERROR(VLOOKUP(D8,DB!A:I,9,0),"")</f>
        <v>Latis</v>
      </c>
    </row>
    <row r="9" spans="1:16383" ht="31.5" customHeight="1">
      <c r="A9" s="121"/>
      <c r="B9" s="120" t="str">
        <f>IFERROR(VLOOKUP(D9,DB!A:K,11,0),"")</f>
        <v/>
      </c>
      <c r="C9" s="122"/>
      <c r="D9" s="162"/>
      <c r="E9" s="123"/>
      <c r="F9" s="124"/>
      <c r="G9" s="89">
        <f ca="1">IFERROR(NOW()-F9,"-")</f>
        <v>45936.499946875003</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45936.499946875003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45936.499946875003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45936.499946875003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45936.499946875003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45936.499946875003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45936.499946875003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45936.499946875003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45936.499946875003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45936.499946875003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45936.499946875003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45936.499946875003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45936.499946875003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45936.499946875003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45936.499946875003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45936.499946875003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45936.499946875003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45936.499946875003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45936.499946875003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45936.499946875003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45936.499946875003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45936.499946875003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45936.499946875003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45936.499946875003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45936.499946875003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45936.499946875003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45936.499946875003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45936.499946875003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45936.499946875003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45936.499946875003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45936.499946875003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45936.499946875003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45936.499946875003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45936.499946875003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45936.499946875003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45936.499946875003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45936.499946875003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45936.499946875003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45936.499946875003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45936.499946875003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45936.499946875003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45936.499946875003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45936.499946875003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45936.499946875003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45936.499946875003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45936.499946875003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45936.499946875003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45936.499946875003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45936.499946875003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45936.499946875003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45936.499946875003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45936.499946875003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45936.499946875003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45936.499946875003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45936.499946875003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45936.499946875003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45936.499946875003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45936.499946875003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45936.499946875003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45936.499946875003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45936.499946875003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45936.499946875003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45936.499946875003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45936.499946875003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45936.499946875003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45936.499946875003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45936.499946875003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45936.499946875003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45936.499946875003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45936.499946875003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45936.499946875003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45936.499946875003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45936.499946875003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45936.499946875003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45936.499946875003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45936.499946875003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45936.499946875003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45936.499946875003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45936.499946875003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45936.499946875003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45936.499946875003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45936.499946875003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45936.499946875003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45936.499946875003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45936.499946875003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45936.499946875003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45936.499946875003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45936.499946875003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45936.499946875003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45936.499946875003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45936.499946875003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45936.499946875003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45936.499946875003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45936.499946875003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45936.499946875003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45936.499946875003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45936.499946875003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45936.499946875003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45936.499946875003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45936.499946875003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45936.499946875003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45936.499946875003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45936.499946875003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45936.499946875003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45936.499946875003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45936.499946875003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45936.499946875003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45936.499946875003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45936.499946875003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45936.499946875003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45936.499946875003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45936.499946875003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45936.499946875003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45936.499946875003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45936.499946875003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45936.499946875003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45936.499946875003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45936.499946875003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45936.499946875003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45936.499946875003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45936.499946875003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45936.499946875003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45936.499946875003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45936.499946875003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45936.499946875003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45936.499946875003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45936.499946875003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45936.499946875003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45936.499946875003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45936.499946875003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45936.499946875003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45936.499946875003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45936.499946875003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45936.499946875003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45936.499946875003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45936.499946875003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45936.499946875003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45936.499946875003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45936.499946875003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45936.499946875003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45936.499946875003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45936.499946875003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45936.499946875003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45936.499946875003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45936.499946875003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45936.499946875003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45936.499946875003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45936.499946875003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45936.499946875003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45936.499946875003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45936.499946875003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45936.499946875003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45936.499946875003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45936.499946875003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45936.499946875003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45936.499946875003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45936.499946875003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45936.499946875003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45936.499946875003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45936.499946875003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45936.499946875003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45936.499946875003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45936.499946875003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45936.499946875003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45936.499946875003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45936.499946875003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45936.499946875003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45936.499946875003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45936.499946875003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45936.499946875003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45936.499946875003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45936.499946875003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45936.499946875003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45936.499946875003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45936.499946875003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45936.499946875003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45936.499946875003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45936.499946875003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45936.499946875003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45936.499946875003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45936.499946875003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45936.499946875003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45936.499946875003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45936.499946875003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45936.499946875003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45936.499946875003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45936.499946875003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45936.499946875003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45936.499946875003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45936.499946875003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45936.499946875003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45936.499946875003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45936.499946875003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45936.499946875003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45936.499946875003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45936.499946875003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45936.499946875003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45936.499946875003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45936.499946875003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45936.499946875003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45936.499946875003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45936.499946875003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45936.499946875003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45936.499946875003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45936.499946875003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45936.499946875003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45936.499946875003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45936.499946875003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45936.499946875003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45936.499946875003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45936.499946875003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45936.499946875003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45936.499946875003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45936.499946875003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45936.499946875003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45936.499946875003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45936.499946875003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45936.499946875003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45936.499946875003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45936.499946875003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45936.499946875003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45936.499946875003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45936.499946875003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45936.499946875003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45936.499946875003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45936.499946875003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45936.499946875003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45936.499946875003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45936.499946875003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45936.499946875003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45936.499946875003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45936.499946875003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45936.499946875003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45936.499946875003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45936.499946875003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45936.499946875003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45936.499946875003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45936.499946875003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45936.499946875003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45936.499946875003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45936.499946875003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45936.499946875003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45936.499946875003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45936.499946875003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45936.499946875003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45936.499946875003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45936.499946875003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45936.499946875003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45936.499946875003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45936.499946875003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45936.499946875003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45936.499946875003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45936.499946875003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45936.499946875003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45936.499946875003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45936.499946875003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45936.499946875003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45936.499946875003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45936.499946875003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45936.499946875003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45936.499946875003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45936.499946875003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45936.499946875003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45936.499946875003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45936.499946875003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45936.499946875003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45936.499946875003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45936.499946875003</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2025-10-06T09:00:04Z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