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743" documentId="13_ncr:1_{F6CB121F-512D-4AA6-A0C1-0FB36C537598}" xr6:coauthVersionLast="47" xr6:coauthVersionMax="47" xr10:uidLastSave="{3F516121-8B47-4B70-8769-D1056EDFEC80}"/>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6" l="1"/>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I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<sst xmlns="http://schemas.openxmlformats.org/spreadsheetml/2006/main" count="179015" uniqueCount="39099">
  <si>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</si>
  <si>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</si>
  <si>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</si>
  <si>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</si>
  <si>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</si>
  <si>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</si>
  <si>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</si>
  <si>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</si>
  <si>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</si>
  <si>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</si>
  <si>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</si>
  <si>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</si>
  <si>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</si>
  <si>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</si>
  <si>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</si>
  <si>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</si>
  <si>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</si>
  <si>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</si>
  <si>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</si>
  <si>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</si>
  <si>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</si>
  <si>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</si>
  <si>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</si>
  <si>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</si>
  <si>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</si>
  <si>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</si>
  <si>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</si>
  <si>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</si>
  <si>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</si>
  <si>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</si>
  <si>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</si>
  <si>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</si>
  <si>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</si>
  <si>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</si>
  <si>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</si>
  <si>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</si>
  <si>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</si>
  <si>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</si>
  <si>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</si>
  <si>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</si>
  <si>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</si>
  <si>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</si>
  <si>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</si>
  <si>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</si>
  <si>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</si>
  <si>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</si>
  <si>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</si>
  <si>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</si>
  <si>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</si>
  <si>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</si>
  <si>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</si>
  <si>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</si>
  <si>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</si>
  <si>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</si>
  <si>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</si>
  <si>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</si>
  <si>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</si>
  <si>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</si>
  <si>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</si>
  <si>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</si>
  <si>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</si>
  <si>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</si>
  <si>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</si>
  <si>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</si>
  <si>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</si>
  <si>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</si>
  <si>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</si>
  <si>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</si>
  <si>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</si>
  <si>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</si>
  <si>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</si>
  <si>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</si>
  <si>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</si>
  <si>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</si>
  <si>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</si>
  <si>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</si>
  <si>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</si>
  <si>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</si>
  <si>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</si>
  <si>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</si>
  <si>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</si>
  <si>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</si>
  <si>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</si>
  <si>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</si>
  <si>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</si>
  <si>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</si>
  <si>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</si>
  <si>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</si>
  <si>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</si>
  <si>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</si>
  <si>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</si>
  <si>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</si>
  <si>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</si>
  <si>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</si>
  <si>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</si>
  <si>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</si>
  <si>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</si>
  <si>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</si>
  <si>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</si>
  <si>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</si>
  <si>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</si>
  <si>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</si>
  <si>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</si>
  <si>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</si>
  <si>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</si>
  <si>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</si>
  <si>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</si>
  <si>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</si>
  <si>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</si>
  <si>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</si>
  <si>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</si>
  <si>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</si>
  <si>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</si>
  <si>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</si>
  <si>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</si>
  <si>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</si>
  <si>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</si>
  <si>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</si>
  <si>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</si>
  <si>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</si>
  <si>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</si>
  <si>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</si>
  <si>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</si>
  <si>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</si>
  <si>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</si>
  <si>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</si>
  <si>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</si>
  <si>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</si>
  <si>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</si>
  <si>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</si>
  <si>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</si>
  <si>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</si>
  <si>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</si>
  <si>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</si>
  <si>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</si>
  <si>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</si>
  <si>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</si>
  <si>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</si>
  <si>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</si>
  <si>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</si>
  <si>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</si>
  <si>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</si>
  <si>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</si>
  <si>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</si>
  <si>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</si>
  <si>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</si>
  <si>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</si>
  <si>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</si>
  <si>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</si>
  <si>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</si>
  <si>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</si>
  <si>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</si>
  <si>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</si>
  <si>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</si>
  <si>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</si>
  <si>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</si>
  <si>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</si>
  <si>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</si>
  <si>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</si>
  <si>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</si>
  <si>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</si>
  <si>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</si>
  <si>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</si>
  <si>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</si>
  <si>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</si>
  <si>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</si>
  <si>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</si>
  <si>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</si>
  <si>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</si>
  <si>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</si>
  <si>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</si>
  <si>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</si>
  <si>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</si>
  <si>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</si>
  <si>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</si>
  <si>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</si>
  <si>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</si>
  <si>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</si>
  <si>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</si>
  <si>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</si>
  <si>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</si>
  <si>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</si>
  <si>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</si>
  <si>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</si>
  <si>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</si>
  <si>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</si>
  <si>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</si>
  <si>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</si>
  <si>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</si>
  <si>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</si>
  <si>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</si>
  <si>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</si>
  <si>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</si>
  <si>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</si>
  <si>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</si>
  <si>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</si>
  <si>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</si>
  <si>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</si>
  <si>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</si>
  <si>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</si>
  <si>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</si>
  <si>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</si>
  <si>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</si>
  <si>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</si>
  <si>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</si>
  <si>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</si>
  <si>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</si>
  <si>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</si>
  <si>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</si>
  <si>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</si>
  <si>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</si>
  <si>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</si>
  <si>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</si>
  <si>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</si>
  <si>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</si>
  <si>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</si>
  <si>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</si>
  <si>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</si>
  <si>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</si>
  <si>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</si>
  <si>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</si>
  <si>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</si>
  <si>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</si>
  <si>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</si>
  <si>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</si>
  <si>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</si>
  <si>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</si>
  <si>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</si>
  <si>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</si>
  <si>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</si>
  <si>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</si>
  <si>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</si>
  <si>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</si>
  <si>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</si>
  <si>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</si>
  <si>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</si>
  <si>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</si>
  <si>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</si>
  <si>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</si>
  <si>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</si>
  <si>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</si>
  <si>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</si>
  <si>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</si>
  <si>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</si>
  <si>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</si>
  <si>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</si>
  <si>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</si>
  <si>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</si>
  <si>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</si>
  <si>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</si>
  <si>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</si>
  <si>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</si>
  <si>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</si>
  <si>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</si>
  <si>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</si>
  <si>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</si>
  <si>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</si>
  <si>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</si>
  <si>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</si>
  <si>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</si>
  <si>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</si>
  <si>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</si>
  <si>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</si>
  <si>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</si>
  <si>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</si>
  <si>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</si>
  <si>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</si>
  <si>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</si>
  <si>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</si>
  <si>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</si>
  <si>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</si>
  <si>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</si>
  <si>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</si>
  <si>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</si>
  <si>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</si>
  <si>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</si>
  <si>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</si>
  <si>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</si>
  <si>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</si>
  <si>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</si>
  <si>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</si>
  <si>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</si>
  <si>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</si>
  <si>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</si>
  <si>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</si>
  <si>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</si>
  <si>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</si>
  <si>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</si>
  <si>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</si>
  <si>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</si>
  <si>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</si>
  <si>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</si>
  <si>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</si>
  <si>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</si>
  <si>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</si>
  <si>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</si>
  <si>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</si>
  <si>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</si>
  <si>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</si>
  <si>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</si>
  <si>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</si>
  <si>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</si>
  <si>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</si>
  <si>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</si>
  <si>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</si>
  <si>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</si>
  <si>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</si>
  <si>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</si>
  <si>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</si>
  <si>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</si>
  <si>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</si>
  <si>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</si>
  <si>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</si>
  <si>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</si>
  <si>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</si>
  <si>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</si>
  <si>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</si>
  <si>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</si>
  <si>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</si>
  <si>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</si>
  <si>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</si>
  <si>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</si>
  <si>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</si>
  <si>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</si>
  <si>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</si>
  <si>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</si>
  <si>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</si>
  <si>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</si>
  <si>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</si>
  <si>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</si>
  <si>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</si>
  <si>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</si>
  <si>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</si>
  <si>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</si>
  <si>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</si>
  <si>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</si>
  <si>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</si>
  <si>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</si>
  <si>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</si>
  <si>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</si>
  <si>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</si>
  <si>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</si>
  <si>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</si>
  <si>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</si>
  <si>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</si>
  <si>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</si>
  <si>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</si>
  <si>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</si>
  <si>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</si>
  <si>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</si>
  <si>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</si>
  <si>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</si>
  <si>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</si>
  <si>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</si>
  <si>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</si>
  <si>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</si>
  <si>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</si>
  <si>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</si>
  <si>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</si>
  <si>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</si>
  <si>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</si>
  <si>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</si>
  <si>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</si>
  <si>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</si>
  <si>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</si>
  <si>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</si>
  <si>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</si>
  <si>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</si>
  <si>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</si>
  <si>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</si>
  <si>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</si>
  <si>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</si>
  <si>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</si>
  <si>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</si>
  <si>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</si>
  <si>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</si>
  <si>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</si>
  <si>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</si>
  <si>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</si>
  <si>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</si>
  <si>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</si>
  <si>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</si>
  <si>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</si>
  <si>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</si>
  <si>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</si>
  <si>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</si>
  <si>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</si>
  <si>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</si>
  <si>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</si>
  <si>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</si>
  <si>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</si>
  <si>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</si>
  <si>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</si>
  <si>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</si>
  <si>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</si>
  <si>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</si>
  <si>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</si>
  <si>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</si>
  <si>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</si>
  <si>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</si>
  <si>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</si>
  <si>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</si>
  <si>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</si>
  <si>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</si>
  <si>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</si>
  <si>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</si>
  <si>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</si>
  <si>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</si>
  <si>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</si>
  <si>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</si>
  <si>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</si>
  <si>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</si>
  <si>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</si>
  <si>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</si>
  <si>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</si>
  <si>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</si>
  <si>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</si>
  <si>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</si>
  <si>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</si>
  <si>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</si>
  <si>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</si>
  <si>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</si>
  <si>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</si>
  <si>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</si>
  <si>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</si>
  <si>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</si>
  <si>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</si>
  <si>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</si>
  <si>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</si>
  <si>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</si>
  <si>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</si>
  <si>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</si>
  <si>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</si>
  <si>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</si>
  <si>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</si>
  <si>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</si>
  <si>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</si>
  <si>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</si>
  <si>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</si>
  <si>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</si>
  <si>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</si>
  <si>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</si>
  <si>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</si>
  <si>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</si>
  <si>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</si>
  <si>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</si>
  <si>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</si>
  <si>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</si>
  <si>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</si>
  <si>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</si>
  <si>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</si>
  <si>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</si>
  <si>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</si>
  <si>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</si>
  <si>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</si>
  <si>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</si>
  <si>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</si>
  <si>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</si>
  <si>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</si>
  <si>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</si>
  <si>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</si>
  <si>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</si>
  <si>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</si>
  <si>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</si>
  <si>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</si>
  <si>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</si>
  <si>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</si>
  <si>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</si>
  <si>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</si>
  <si>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</si>
  <si>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</si>
  <si>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</si>
  <si>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</si>
  <si>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</si>
  <si>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</si>
  <si>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</si>
  <si>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</si>
  <si>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</si>
  <si>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</si>
  <si>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</si>
  <si>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</si>
  <si>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</si>
  <si>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</si>
  <si>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</si>
  <si>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</si>
  <si>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</si>
  <si>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</si>
  <si>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</si>
  <si>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</si>
  <si>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</si>
  <si>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</si>
  <si>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</si>
  <si>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</si>
  <si>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</si>
  <si>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</si>
  <si>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</si>
  <si>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</si>
  <si>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</si>
  <si>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</si>
  <si>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</si>
  <si>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</si>
  <si>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</si>
  <si>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</si>
  <si>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</si>
  <si>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</si>
  <si>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</si>
  <si>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</si>
  <si>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</si>
  <si>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</si>
  <si>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</si>
  <si>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</si>
  <si>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</si>
  <si>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</si>
  <si>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</si>
  <si>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</si>
  <si>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</si>
  <si>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</si>
  <si>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</si>
  <si>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</si>
  <si>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</si>
  <si>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</si>
  <si>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</si>
  <si>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</si>
  <si>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</si>
  <si>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</si>
  <si>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</si>
  <si>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</si>
  <si>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</si>
  <si>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</si>
  <si>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</si>
  <si>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</si>
  <si>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</si>
  <si>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</si>
  <si>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</si>
  <si>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</si>
  <si>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</si>
  <si>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</si>
  <si>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</si>
  <si>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</si>
  <si>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</si>
  <si>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</si>
  <si>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</si>
  <si>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</si>
  <si>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</si>
  <si>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</si>
  <si>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</si>
  <si>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</si>
  <si>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</si>
  <si>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</si>
  <si>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</si>
  <si>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</si>
  <si>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</si>
  <si>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</si>
  <si>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</si>
  <si>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</si>
  <si>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</si>
  <si>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</si>
  <si>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</si>
  <si>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</si>
  <si>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</si>
  <si>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</si>
  <si>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</si>
  <si>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</si>
  <si>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</si>
  <si>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</si>
  <si>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</si>
  <si>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</si>
  <si>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</si>
  <si>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</si>
  <si>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</si>
  <si>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</si>
  <si>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</si>
  <si>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</si>
  <si>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</si>
  <si>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</si>
  <si>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</si>
  <si>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</si>
  <si>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</si>
  <si>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</si>
  <si>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</si>
  <si>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</si>
  <si>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</si>
  <si>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</si>
  <si>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</si>
  <si>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</si>
  <si>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</si>
  <si>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</si>
  <si>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</si>
  <si>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</si>
  <si>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</si>
  <si>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</si>
  <si>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</si>
  <si>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</si>
  <si>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</si>
  <si>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</si>
  <si>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</si>
  <si>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</si>
  <si>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</si>
  <si>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</si>
  <si>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</si>
  <si>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</si>
  <si>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</si>
  <si>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</si>
  <si>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</si>
  <si>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</si>
  <si>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</si>
  <si>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</si>
  <si>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</si>
  <si>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</si>
  <si>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</si>
  <si>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</si>
  <si>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</si>
  <si>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</si>
  <si>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</si>
  <si>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</si>
  <si>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</si>
  <si>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</si>
  <si>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</si>
  <si>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</si>
  <si>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</si>
  <si>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</si>
  <si>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</si>
  <si>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</si>
  <si>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</si>
  <si>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</si>
  <si>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</si>
  <si>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</si>
  <si>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</si>
  <si>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</si>
  <si>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</si>
  <si>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</si>
  <si>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</si>
  <si>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</si>
  <si>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</si>
  <si>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</si>
  <si>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</si>
  <si>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</si>
  <si>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</si>
  <si>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</si>
  <si>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</si>
  <si>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</si>
  <si>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</si>
  <si>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</si>
  <si>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</si>
  <si>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</si>
  <si>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</si>
  <si>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</si>
  <si>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</si>
  <si>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</si>
  <si>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</si>
  <si>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</si>
  <si>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</si>
  <si>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</si>
  <si>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</si>
  <si>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</si>
  <si>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</si>
  <si>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</si>
  <si>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</si>
  <si>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</si>
  <si>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</si>
  <si>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</si>
  <si>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</si>
  <si>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</si>
  <si>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</si>
  <si>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</si>
  <si>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</si>
  <si>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</si>
  <si>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</si>
  <si>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</si>
  <si>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</si>
  <si>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</si>
  <si>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</si>
  <si>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</si>
  <si>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</si>
  <si>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</si>
  <si>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</si>
  <si>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</si>
  <si>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</si>
  <si>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</si>
  <si>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</si>
  <si>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</si>
  <si>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</si>
  <si>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</si>
  <si>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</si>
  <si>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</si>
  <si>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</si>
  <si>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</si>
  <si>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</si>
  <si>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</si>
  <si>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</si>
  <si>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</si>
  <si>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</si>
  <si>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</si>
  <si>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</si>
  <si>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</si>
  <si>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</si>
  <si>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</si>
  <si>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</si>
  <si>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</si>
  <si>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</si>
  <si>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</si>
  <si>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</si>
  <si>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</si>
  <si>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</si>
  <si>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</si>
  <si>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</si>
  <si>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</si>
  <si>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</si>
  <si>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</si>
  <si>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</si>
  <si>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</si>
  <si>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</si>
  <si>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</si>
  <si>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</si>
  <si>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</si>
  <si>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</si>
  <si>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</si>
  <si>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</si>
  <si>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</si>
  <si>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</si>
  <si>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</si>
  <si>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</si>
  <si>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</si>
  <si>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</si>
  <si>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</si>
  <si>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</si>
  <si>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</si>
  <si>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</si>
  <si>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</si>
  <si>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</si>
  <si>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</si>
  <si>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</si>
  <si>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</si>
  <si>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</si>
  <si>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</si>
  <si>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</si>
  <si>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</si>
  <si>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</si>
  <si>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</si>
  <si>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</si>
  <si>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</si>
  <si>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</si>
  <si>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</si>
  <si>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</si>
  <si>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</si>
  <si>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</si>
  <si>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</si>
  <si>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</si>
  <si>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</si>
  <si>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</si>
  <si>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</si>
  <si>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</si>
  <si>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</si>
  <si>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</si>
  <si>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</si>
  <si>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</si>
  <si>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</si>
  <si>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</si>
  <si>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</si>
  <si>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</si>
  <si>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</si>
  <si>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</si>
  <si>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</si>
  <si>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</si>
  <si>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</si>
  <si>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</si>
  <si>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</si>
  <si>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</si>
  <si>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</si>
  <si>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</si>
  <si>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</si>
  <si>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</si>
  <si>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</si>
  <si>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</si>
  <si>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</si>
  <si>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</si>
  <si>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</si>
  <si>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</si>
  <si>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</si>
  <si>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</si>
  <si>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</si>
  <si>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</si>
  <si>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</si>
  <si>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</si>
  <si>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</si>
  <si>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</si>
  <si>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</si>
  <si>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</si>
  <si>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</si>
  <si>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</si>
  <si>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</si>
  <si>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</si>
  <si>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</si>
  <si>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</si>
  <si>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</si>
  <si>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</si>
  <si>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</si>
  <si>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</si>
  <si>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</si>
  <si>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</si>
  <si>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</si>
  <si>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</si>
  <si>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</si>
  <si>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</si>
  <si>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</si>
  <si>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</si>
  <si>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</si>
  <si>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</si>
  <si>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</si>
  <si>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</si>
  <si>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</si>
  <si>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</si>
  <si>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</si>
  <si>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</si>
  <si>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</si>
  <si>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</si>
  <si>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</si>
  <si>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</si>
  <si>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</si>
  <si>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</si>
  <si>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</si>
  <si>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</si>
  <si>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</si>
  <si>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</si>
  <si>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</si>
  <si>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</si>
  <si>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</si>
  <si>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</si>
  <si>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</si>
  <si>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</si>
  <si>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</si>
  <si>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</si>
  <si>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</si>
  <si>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</si>
  <si>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</si>
  <si>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</si>
  <si>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</si>
  <si>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</si>
  <si>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</si>
  <si>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</si>
  <si>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</si>
  <si>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</si>
  <si>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</si>
  <si>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</si>
  <si>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</si>
  <si>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</si>
  <si>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</si>
  <si>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</si>
  <si>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</si>
  <si>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</si>
  <si>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</si>
  <si>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</si>
  <si>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</si>
  <si>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</si>
  <si>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</si>
  <si>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</si>
  <si>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</si>
  <si>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</si>
  <si>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</si>
  <si>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</si>
  <si>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</si>
  <si>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</si>
  <si>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</si>
  <si>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</si>
  <si>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</si>
  <si>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</si>
  <si>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</si>
  <si>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</si>
  <si>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</si>
  <si>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</si>
  <si>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</si>
  <si>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</si>
  <si>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</si>
  <si>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</si>
  <si>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</si>
  <si>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</si>
  <si>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</si>
  <si>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</si>
  <si>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</si>
  <si>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</si>
  <si>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</si>
  <si>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</si>
  <si>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</si>
  <si>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</si>
  <si>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</si>
  <si>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</si>
  <si>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</si>
  <si>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</si>
  <si>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</si>
  <si>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</si>
  <si>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</si>
  <si>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</si>
  <si>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</si>
  <si>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</si>
  <si>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</si>
  <si>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</si>
  <si>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</si>
  <si>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</si>
  <si>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</si>
  <si>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</si>
  <si>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</si>
  <si>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</si>
  <si>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</si>
  <si>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</si>
  <si>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</si>
  <si>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</si>
  <si>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</si>
  <si>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</si>
  <si>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</si>
  <si>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</si>
  <si>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</si>
  <si>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</si>
  <si>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</si>
  <si>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</si>
  <si>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</si>
  <si>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</si>
  <si>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</si>
  <si>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</si>
  <si>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</si>
  <si>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</si>
  <si>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</si>
  <si>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</si>
  <si>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</si>
  <si>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</si>
  <si>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</si>
  <si>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</si>
  <si>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</si>
  <si>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</si>
  <si>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</si>
  <si>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</si>
  <si>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</si>
  <si>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</si>
  <si>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</si>
  <si>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</si>
  <si>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</si>
  <si>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</si>
  <si>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</si>
  <si>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</si>
  <si>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</si>
  <si>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</si>
  <si>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</si>
  <si>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</si>
  <si>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</si>
  <si>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</si>
  <si>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</si>
  <si>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</si>
  <si>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</si>
  <si>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</si>
  <si>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</si>
  <si>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</si>
  <si>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</si>
  <si>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</si>
  <si>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</si>
  <si>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</si>
  <si>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</si>
  <si>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</si>
  <si>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</si>
  <si>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</si>
  <si>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</si>
  <si>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</si>
  <si>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</si>
  <si>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</si>
  <si>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</si>
  <si>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</si>
  <si>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</si>
  <si>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</si>
  <si>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</si>
  <si>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</si>
  <si>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</si>
  <si>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</si>
  <si>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</si>
  <si>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</si>
  <si>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</si>
  <si>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</si>
  <si>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</si>
  <si>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</si>
  <si>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</si>
  <si>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</si>
  <si>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</si>
  <si>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</si>
  <si>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</si>
  <si>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</si>
  <si>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</si>
  <si>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</si>
  <si>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</si>
  <si>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</si>
  <si>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</si>
  <si>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</si>
  <si>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</si>
  <si>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</si>
  <si>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</si>
  <si>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</si>
  <si>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</si>
  <si>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</si>
  <si>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</si>
  <si>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</si>
  <si>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</si>
  <si>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</si>
  <si>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</si>
  <si>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</si>
  <si>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</si>
  <si>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</si>
  <si>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</si>
  <si>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</si>
  <si>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</si>
  <si>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</si>
  <si>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</si>
  <si>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</si>
  <si>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</si>
  <si>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</si>
  <si>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</si>
  <si>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</si>
  <si>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</si>
  <si>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</si>
  <si>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</si>
  <si>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</si>
  <si>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</si>
  <si>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</si>
  <si>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</si>
  <si>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</si>
  <si>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</si>
  <si>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</si>
  <si>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</si>
  <si>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</si>
  <si>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</si>
  <si>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</si>
  <si>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</si>
  <si>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</si>
  <si>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</si>
  <si>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</si>
  <si>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</si>
  <si>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</si>
  <si>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</si>
  <si>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</si>
  <si>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</si>
  <si>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</si>
  <si>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</si>
  <si>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</si>
  <si>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</si>
  <si>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</si>
  <si>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</si>
  <si>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</si>
  <si>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</si>
  <si>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</si>
  <si>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</si>
  <si>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</si>
  <si>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</si>
  <si>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</si>
  <si>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</si>
  <si>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</si>
  <si>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</si>
  <si>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</si>
  <si>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</si>
  <si>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</si>
  <si>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</si>
  <si>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</si>
  <si>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</si>
  <si>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</si>
  <si>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</si>
  <si>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</si>
  <si>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</si>
  <si>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</si>
  <si>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</si>
  <si>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</si>
  <si>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</si>
  <si>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</si>
  <si>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</si>
  <si>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</si>
  <si>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</si>
  <si>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</si>
  <si>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</si>
  <si>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</si>
  <si>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</si>
  <si>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</si>
  <si>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</si>
  <si>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</si>
  <si>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</si>
  <si>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</si>
  <si>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</si>
  <si>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</si>
  <si>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</si>
  <si>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</si>
  <si>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</si>
  <si>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</si>
  <si>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</si>
  <si>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</si>
  <si>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</si>
  <si>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</si>
  <si>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</si>
  <si>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</si>
  <si>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</si>
  <si>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</si>
  <si>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</si>
  <si>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</si>
  <si>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</si>
  <si>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</si>
  <si>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</si>
  <si>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</si>
  <si>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</si>
  <si>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</si>
  <si>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</si>
  <si>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</si>
  <si>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</si>
  <si>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</si>
  <si>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</si>
  <si>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</si>
  <si>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</si>
  <si>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</si>
  <si>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</si>
  <si>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</si>
  <si>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</si>
  <si>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</si>
  <si>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</si>
  <si>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</si>
  <si>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</si>
  <si>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</si>
  <si>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</si>
  <si>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</si>
  <si>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</si>
  <si>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</si>
  <si>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</si>
  <si>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</si>
  <si>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</si>
  <si>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</si>
  <si>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</si>
  <si>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</si>
  <si>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</si>
  <si>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</si>
  <si>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</si>
  <si>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</si>
  <si>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</si>
  <si>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</si>
  <si>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</si>
  <si>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</si>
  <si>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</si>
  <si>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</si>
  <si>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</si>
  <si>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</si>
  <si>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</si>
  <si>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</si>
  <si>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</si>
  <si>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</si>
  <si>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</si>
  <si>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</si>
  <si>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</si>
  <si>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</si>
  <si>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</si>
  <si>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</si>
  <si>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</si>
  <si>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</si>
  <si>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</si>
  <si>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</si>
  <si>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</si>
  <si>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</si>
  <si>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</si>
  <si>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</si>
  <si>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</si>
  <si>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</si>
  <si>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</si>
  <si>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</si>
  <si>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</si>
  <si>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</si>
  <si>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</si>
  <si>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</si>
  <si>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</si>
  <si>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</si>
  <si>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</si>
  <si>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</si>
  <si>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</si>
  <si>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</si>
  <si>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</si>
  <si>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</si>
  <si>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</si>
  <si>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</si>
  <si>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</si>
  <si>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</si>
  <si>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</si>
  <si>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</si>
  <si>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</si>
  <si>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</si>
  <si>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</si>
  <si>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</si>
  <si>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</si>
  <si>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</si>
  <si>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</si>
  <si>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</si>
  <si>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</si>
  <si>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</si>
  <si>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</si>
  <si>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</si>
  <si>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</si>
  <si>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</si>
  <si>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</si>
  <si>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</si>
  <si>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</si>
  <si>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</si>
  <si>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</si>
  <si>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</si>
  <si>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</si>
  <si>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</si>
  <si>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</si>
  <si>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</si>
  <si>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</si>
  <si>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</si>
  <si>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</si>
  <si>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</si>
  <si>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</si>
  <si>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</si>
  <si>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</si>
  <si>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</si>
  <si>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</si>
  <si>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</si>
  <si>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</si>
  <si>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</si>
  <si>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</si>
  <si>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</si>
  <si>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</si>
  <si>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</si>
  <si>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</si>
  <si>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</si>
  <si>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</si>
  <si>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</si>
  <si>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</si>
  <si>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</si>
  <si>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</si>
  <si>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</si>
  <si>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</si>
  <si>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</si>
  <si>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</si>
  <si>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</si>
  <si>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</si>
  <si>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</si>
  <si>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</si>
  <si>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</si>
  <si>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</si>
  <si>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</si>
  <si>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</si>
  <si>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</si>
  <si>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</si>
  <si>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</si>
  <si>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</si>
  <si>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</si>
  <si>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</si>
  <si>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</si>
  <si>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</si>
  <si>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</si>
  <si>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</si>
  <si>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</si>
  <si>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</si>
  <si>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</si>
  <si>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</si>
  <si>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</si>
  <si>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</si>
  <si>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</si>
  <si>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</si>
  <si>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</si>
  <si>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</si>
  <si>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</si>
  <si>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</si>
  <si>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</si>
  <si>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</si>
  <si>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</si>
  <si>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</si>
  <si>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</si>
  <si>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</si>
  <si>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</si>
  <si>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</si>
  <si>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</si>
  <si>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</si>
  <si>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</si>
  <si>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</si>
  <si>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</si>
  <si>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</si>
  <si>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</si>
  <si>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</si>
  <si>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</si>
  <si>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</si>
  <si>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</si>
  <si>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</si>
  <si>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</si>
  <si>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</si>
  <si>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</si>
  <si>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</si>
  <si>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</si>
  <si>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</si>
  <si>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</si>
  <si>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</si>
  <si>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</si>
  <si>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</si>
  <si>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</si>
  <si>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</si>
  <si>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</si>
  <si>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</si>
  <si>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</si>
  <si>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</si>
  <si>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</si>
  <si>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</si>
  <si>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</si>
  <si>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</si>
  <si>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</si>
  <si>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</si>
  <si>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</si>
  <si>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</si>
  <si>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</si>
  <si>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</si>
  <si>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</si>
  <si>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</si>
  <si>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</si>
  <si>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</si>
  <si>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</si>
  <si>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</si>
  <si>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</si>
  <si>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</si>
  <si>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</si>
  <si>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</si>
  <si>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</si>
  <si>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</si>
  <si>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</si>
  <si>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</si>
  <si>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</si>
  <si>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</si>
  <si>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</si>
  <si>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</si>
  <si>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</si>
  <si>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</si>
  <si>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</si>
  <si>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</si>
  <si>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</si>
  <si>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</si>
  <si>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</si>
  <si>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</si>
  <si>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</si>
  <si>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</si>
  <si>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</si>
  <si>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</si>
  <si>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</si>
  <si>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</si>
  <si>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</si>
  <si>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</si>
  <si>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</si>
  <si>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</si>
  <si>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</si>
  <si>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</si>
  <si>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</si>
  <si>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</si>
  <si>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</si>
  <si>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</si>
  <si>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</si>
  <si>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</si>
  <si>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</si>
  <si>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</si>
  <si>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</si>
  <si>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</si>
  <si>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</si>
  <si>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</si>
  <si>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</si>
  <si>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</si>
  <si>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</si>
  <si>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</si>
  <si>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</si>
  <si>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</si>
  <si>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</si>
  <si>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</si>
  <si>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</si>
  <si>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</si>
  <si>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</si>
  <si>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</si>
  <si>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</si>
  <si>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</si>
  <si>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</si>
  <si>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</si>
  <si>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</si>
  <si>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</si>
  <si>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</si>
  <si>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</si>
  <si>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</si>
  <si>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</si>
  <si>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</si>
  <si>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</si>
  <si>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</si>
  <si>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</si>
  <si>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</si>
  <si>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</si>
  <si>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</si>
  <si>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</si>
  <si>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</si>
  <si>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</si>
  <si>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</si>
  <si>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</si>
  <si>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</si>
  <si>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</si>
  <si>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</si>
  <si>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</si>
  <si>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</si>
  <si>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</si>
  <si>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</si>
  <si>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</si>
  <si>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</si>
  <si>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</si>
  <si>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</si>
  <si>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</si>
  <si>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</si>
  <si>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</si>
  <si>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</si>
  <si>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</si>
  <si>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</si>
  <si>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</si>
  <si>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</si>
  <si>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</si>
  <si>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</si>
  <si>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</si>
  <si>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</si>
  <si>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</si>
  <si>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</si>
  <si>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</si>
  <si>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</si>
  <si>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</si>
  <si>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</si>
  <si>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</si>
  <si>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</si>
  <si>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</si>
  <si>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</si>
  <si>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</si>
  <si>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</si>
  <si>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</si>
  <si>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</si>
  <si>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</si>
  <si>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</si>
  <si>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</si>
  <si>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</si>
  <si>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</si>
  <si>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</si>
  <si>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</si>
  <si>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</si>
  <si>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</si>
  <si>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</si>
  <si>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</si>
  <si>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</si>
  <si>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</si>
  <si>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</si>
  <si>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</si>
  <si>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</si>
  <si>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</si>
  <si>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</si>
  <si>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</si>
  <si>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</si>
  <si>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</si>
  <si>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</si>
  <si>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</si>
  <si>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</si>
  <si>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</si>
  <si>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</si>
  <si>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</si>
  <si>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</si>
  <si>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</si>
  <si>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</si>
  <si>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</si>
  <si>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</si>
  <si>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</si>
  <si>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</si>
  <si>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</si>
  <si>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</si>
  <si>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</si>
  <si>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</si>
  <si>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</si>
  <si>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</si>
  <si>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</si>
  <si>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</si>
  <si>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</si>
  <si>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</si>
  <si>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</si>
  <si>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</si>
  <si>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</si>
  <si>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</si>
  <si>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</si>
  <si>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</si>
  <si>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</si>
  <si>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</si>
  <si>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</si>
  <si>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</si>
  <si>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</si>
  <si>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</si>
  <si>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</si>
  <si>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</si>
  <si>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</si>
  <si>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</si>
  <si>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</si>
  <si>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</si>
  <si>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</si>
  <si>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</si>
  <si>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</si>
  <si>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</si>
  <si>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</si>
  <si>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</si>
  <si>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</si>
  <si>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</si>
  <si>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</si>
  <si>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</si>
  <si>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</si>
  <si>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</si>
  <si>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</si>
  <si>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</si>
  <si>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</si>
  <si>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</si>
  <si>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</si>
  <si>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</si>
  <si>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</si>
  <si>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</si>
  <si>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</si>
  <si>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</si>
  <si>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</si>
  <si>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</si>
  <si>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</si>
  <si>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</si>
  <si>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</si>
  <si>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</si>
  <si>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</si>
  <si>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</si>
  <si>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</si>
  <si>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</si>
  <si>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</si>
  <si>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</si>
  <si>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</si>
  <si>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</si>
  <si>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</si>
  <si>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</si>
  <si>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</si>
  <si>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</si>
  <si>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</si>
  <si>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</si>
  <si>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</si>
  <si>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</si>
  <si>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</si>
  <si>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</si>
  <si>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</si>
  <si>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</si>
  <si>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</si>
  <si>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</si>
  <si>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</si>
  <si>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</si>
  <si>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</si>
  <si>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</si>
  <si>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</si>
  <si>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</si>
  <si>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</si>
  <si>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</si>
  <si>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</si>
  <si>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</si>
  <si>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</si>
  <si>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</si>
  <si>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</si>
  <si>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</si>
  <si>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</si>
  <si>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</si>
  <si>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</si>
  <si>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</si>
  <si>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</si>
  <si>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</si>
  <si>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</si>
  <si>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</si>
  <si>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</si>
  <si>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</si>
  <si>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</si>
  <si>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</si>
  <si>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</si>
  <si>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</si>
  <si>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</si>
  <si>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</si>
  <si>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</si>
  <si>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</si>
  <si>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</si>
  <si>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</si>
  <si>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</si>
  <si>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</si>
  <si>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</si>
  <si>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</si>
  <si>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</si>
  <si>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</si>
  <si>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</si>
  <si>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</si>
  <si>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</si>
  <si>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</si>
  <si>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</si>
  <si>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</si>
  <si>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</si>
  <si>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</si>
  <si>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</si>
  <si>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</si>
  <si>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</si>
  <si>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</si>
  <si>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</si>
  <si>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</si>
  <si>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</si>
  <si>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</si>
  <si>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</si>
  <si>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</si>
  <si>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</si>
  <si>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</si>
  <si>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</si>
  <si>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</si>
  <si>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</si>
  <si>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</si>
  <si>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</si>
  <si>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</si>
  <si>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</si>
  <si>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</si>
  <si>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</si>
  <si>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</si>
  <si>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</si>
  <si>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</si>
  <si>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</si>
  <si>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</si>
  <si>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</si>
  <si>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</si>
  <si>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</si>
  <si>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</si>
  <si>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</si>
  <si>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</si>
  <si>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</si>
  <si>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</si>
  <si>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</si>
  <si>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</si>
  <si>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</si>
  <si>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</si>
  <si>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</si>
  <si>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</si>
  <si>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</si>
  <si>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</si>
  <si>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</si>
  <si>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</si>
  <si>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</si>
  <si>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</si>
  <si>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</si>
  <si>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</si>
  <si>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</si>
  <si>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</si>
  <si>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</si>
  <si>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</si>
  <si>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</si>
  <si>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</si>
  <si>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</si>
  <si>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</si>
  <si>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</si>
  <si>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</si>
  <si>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</si>
  <si>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</si>
  <si>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</si>
  <si>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</si>
  <si>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</si>
  <si>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</si>
  <si>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</si>
  <si>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</si>
  <si>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</si>
  <si>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</si>
  <si>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</si>
  <si>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</si>
  <si>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</si>
  <si>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</si>
  <si>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</si>
  <si>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</si>
  <si>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</si>
  <si>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</si>
  <si>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</si>
  <si>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</si>
  <si>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</si>
  <si>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</si>
  <si>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</si>
  <si>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</si>
  <si>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</si>
  <si>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</si>
  <si>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</si>
  <si>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</si>
  <si>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</si>
  <si>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</si>
  <si>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</si>
  <si>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</si>
  <si>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</si>
  <si>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</si>
  <si>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</si>
  <si>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</si>
  <si>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</si>
  <si>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</si>
  <si>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</si>
  <si>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</si>
  <si>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</si>
  <si>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</si>
  <si>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</si>
  <si>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</si>
  <si>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</si>
  <si>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</si>
  <si>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</si>
  <si>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</si>
  <si>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</si>
  <si>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</si>
  <si>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</si>
  <si>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</si>
  <si>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</si>
  <si>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</si>
  <si>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</si>
  <si>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</si>
  <si>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</si>
  <si>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</si>
  <si>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</si>
  <si>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</si>
  <si>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</si>
  <si>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</si>
  <si>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</si>
  <si>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</si>
  <si>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</si>
  <si>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</si>
  <si>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</si>
  <si>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</si>
  <si>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</si>
  <si>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</si>
  <si>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</si>
  <si>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</si>
  <si>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</si>
  <si>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</si>
  <si>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</si>
  <si>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</si>
  <si>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</si>
  <si>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</si>
  <si>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</si>
  <si>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</si>
  <si>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</si>
  <si>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</si>
  <si>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</si>
  <si>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</si>
  <si>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</si>
  <si>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</si>
  <si>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</si>
  <si>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</si>
  <si>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</si>
  <si>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</si>
  <si>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</si>
  <si>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</si>
  <si>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</si>
  <si>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</si>
  <si>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</si>
  <si>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</si>
  <si>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</si>
  <si>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</si>
  <si>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</si>
  <si>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</si>
  <si>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</si>
  <si>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</si>
  <si>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</si>
  <si>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</si>
  <si>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</si>
  <si>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</si>
  <si>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</si>
  <si>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</si>
  <si>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</si>
  <si>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</si>
  <si>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</si>
  <si>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</si>
  <si>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</si>
  <si>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</si>
  <si>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</si>
  <si>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</si>
  <si>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</si>
  <si>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</si>
  <si>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</si>
  <si>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</si>
  <si>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</si>
  <si>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</si>
  <si>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</si>
  <si>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</si>
  <si>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</si>
  <si>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</si>
  <si>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</si>
  <si>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</si>
  <si>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</si>
  <si>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</si>
  <si>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</si>
  <si>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</si>
  <si>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</si>
  <si>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</si>
  <si>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</si>
  <si>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</si>
  <si>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</si>
  <si>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</si>
  <si>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</si>
  <si>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</si>
  <si>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</si>
  <si>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</si>
  <si>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</si>
  <si>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</si>
  <si>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</si>
  <si>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</si>
  <si>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</si>
  <si>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</si>
  <si>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</si>
  <si>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</si>
  <si>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</si>
  <si>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</si>
  <si>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</si>
  <si>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</si>
  <si>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</si>
  <si>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</si>
  <si>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</si>
  <si>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</si>
  <si>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</si>
  <si>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</si>
  <si>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</si>
  <si>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</si>
  <si>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</si>
  <si>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</si>
  <si>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</si>
  <si>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</si>
  <si>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</si>
  <si>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</si>
  <si>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</si>
  <si>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</si>
  <si>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</si>
  <si>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</si>
  <si>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</si>
  <si>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</si>
  <si>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</si>
  <si>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</si>
  <si>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</si>
  <si>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</si>
  <si>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</si>
  <si>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</si>
  <si>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</si>
  <si>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</si>
  <si>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</si>
  <si>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</si>
  <si>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</si>
  <si>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</si>
  <si>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</si>
  <si>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</si>
  <si>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</si>
  <si>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</si>
  <si>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</si>
  <si>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</si>
  <si>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</si>
  <si>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</si>
  <si>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</si>
  <si>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</si>
  <si>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</si>
  <si>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</si>
  <si>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</si>
  <si>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</si>
  <si>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</si>
  <si>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</si>
  <si>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</si>
  <si>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</si>
  <si>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</si>
  <si>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</si>
  <si>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</si>
  <si>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</si>
  <si>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</si>
  <si>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</si>
  <si>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</si>
  <si>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</si>
  <si>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</si>
  <si>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</si>
  <si>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</si>
  <si>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</si>
  <si>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</si>
  <si>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</si>
  <si>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</si>
  <si>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</si>
  <si>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</si>
  <si>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</si>
  <si>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</si>
  <si>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</si>
  <si>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</si>
  <si>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</si>
  <si>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</si>
  <si>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</si>
  <si>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</si>
  <si>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</si>
  <si>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</si>
  <si>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</si>
  <si>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</si>
  <si>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</si>
  <si>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</si>
  <si>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</si>
  <si>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</si>
  <si>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</si>
  <si>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</si>
  <si>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</si>
  <si>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</si>
  <si>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</si>
  <si>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</si>
  <si>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</si>
  <si>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</si>
  <si>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</si>
  <si>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</si>
  <si>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</si>
  <si>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</si>
  <si>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</si>
  <si>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</si>
  <si>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</si>
  <si>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</si>
  <si>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</si>
  <si>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</si>
  <si>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</si>
  <si>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</si>
  <si>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</si>
  <si>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</si>
  <si>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</si>
  <si>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</si>
  <si>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</si>
  <si>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</si>
  <si>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</si>
  <si>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</si>
  <si>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</si>
  <si>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</si>
  <si>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</si>
  <si>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</si>
  <si>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</si>
  <si>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</si>
  <si>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</si>
  <si>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</si>
  <si>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</si>
  <si>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</si>
  <si>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</si>
  <si>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</si>
  <si>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</si>
  <si>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</si>
  <si>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</si>
  <si>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</si>
  <si>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</si>
  <si>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</si>
  <si>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</si>
  <si>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</si>
  <si>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</si>
  <si>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</si>
  <si>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</si>
  <si>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</si>
  <si>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</si>
  <si>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</si>
  <si>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</si>
  <si>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</si>
  <si>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</si>
  <si>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</si>
  <si>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</si>
  <si>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</si>
  <si>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</si>
  <si>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</si>
  <si>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</si>
  <si>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</si>
  <si>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</si>
  <si>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</si>
  <si>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</si>
  <si>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</si>
  <si>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</si>
  <si>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</si>
  <si>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</si>
  <si>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</si>
  <si>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</si>
  <si>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</si>
  <si>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</si>
  <si>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</si>
  <si>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</si>
  <si>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</si>
  <si>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</si>
  <si>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</si>
  <si>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</si>
  <si>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</si>
  <si>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</si>
  <si>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</si>
  <si>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</si>
  <si>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</si>
  <si>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</si>
  <si>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</si>
  <si>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</si>
  <si>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</si>
  <si>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</si>
  <si>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</si>
  <si>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</si>
  <si>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</si>
  <si>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</si>
  <si>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</si>
  <si>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</si>
  <si>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</si>
  <si>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</si>
  <si>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</si>
  <si>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</si>
  <si>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</si>
  <si>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</si>
  <si>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</si>
  <si>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</si>
  <si>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</si>
  <si>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</si>
  <si>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</si>
  <si>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</si>
  <si>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</si>
  <si>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</si>
  <si>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</si>
  <si>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</si>
  <si>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</si>
  <si>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</si>
  <si>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</si>
  <si>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</si>
  <si>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</si>
  <si>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</si>
  <si>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</si>
  <si>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</si>
  <si>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</si>
  <si>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</si>
  <si>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</si>
  <si>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</si>
  <si>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</si>
  <si>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</si>
  <si>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</si>
  <si>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</si>
  <si>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</si>
  <si>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</si>
  <si>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</si>
  <si>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</si>
  <si>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</si>
  <si>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</si>
  <si>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</si>
  <si>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</si>
  <si>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</si>
  <si>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</si>
  <si>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</si>
  <si>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</si>
  <si>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</si>
  <si>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</si>
  <si>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</si>
  <si>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</si>
  <si>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</si>
  <si>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</si>
  <si>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</si>
  <si>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</si>
  <si>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</si>
  <si>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</si>
  <si>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</si>
  <si>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</si>
  <si>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</si>
  <si>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</si>
  <si>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</si>
  <si>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</si>
  <si>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</si>
  <si>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</si>
  <si>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</si>
  <si>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</si>
  <si>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</si>
  <si>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</si>
  <si>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</si>
  <si>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</si>
  <si>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</si>
  <si>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</si>
  <si>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</si>
  <si>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</si>
  <si>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</si>
  <si>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</si>
  <si>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</si>
  <si>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</si>
  <si>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</si>
  <si>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</si>
  <si>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</si>
  <si>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</si>
  <si>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</si>
  <si>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</si>
  <si>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</si>
  <si>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</si>
  <si>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</si>
  <si>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</si>
  <si>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</si>
  <si>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</si>
  <si>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</si>
  <si>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</si>
  <si>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</si>
  <si>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</si>
  <si>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</si>
  <si>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</si>
  <si>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</si>
  <si>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</si>
  <si>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</si>
  <si>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</si>
  <si>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</si>
  <si>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</si>
  <si>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</si>
  <si>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</si>
  <si>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</si>
  <si>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</si>
  <si>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</si>
  <si>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</si>
  <si>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</si>
  <si>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</si>
  <si>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</si>
  <si>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</si>
  <si>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</si>
  <si>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</si>
  <si>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</si>
  <si>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</si>
  <si>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</si>
  <si>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</si>
  <si>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</si>
  <si>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</si>
  <si>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</si>
  <si>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</si>
  <si>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</si>
  <si>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</si>
  <si>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</si>
  <si>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</si>
  <si>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</si>
  <si>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</si>
  <si>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</si>
  <si>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</si>
  <si>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</si>
  <si>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</si>
  <si>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</si>
  <si>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</si>
  <si>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</si>
  <si>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</si>
  <si>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</si>
  <si>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</si>
  <si>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</si>
  <si>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</si>
  <si>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</si>
  <si>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</si>
  <si>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</si>
  <si>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</si>
  <si>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</si>
  <si>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</si>
  <si>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</si>
  <si>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</si>
  <si>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</si>
  <si>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</si>
  <si>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</si>
  <si>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</si>
  <si>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</si>
  <si>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</si>
  <si>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</si>
  <si>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</si>
  <si>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</si>
  <si>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</si>
  <si>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</si>
  <si>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</si>
  <si>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</si>
  <si>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</si>
  <si>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</si>
  <si>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</si>
  <si>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</si>
  <si>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</si>
  <si>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</si>
  <si>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</si>
  <si>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</si>
  <si>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</si>
  <si>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</si>
  <si>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</si>
  <si>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</si>
  <si>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</si>
  <si>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</si>
  <si>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</si>
  <si>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</si>
  <si>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</si>
  <si>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</si>
  <si>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</si>
  <si>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</si>
  <si>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</si>
  <si>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</si>
  <si>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</si>
  <si>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</si>
  <si>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</si>
  <si>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</si>
  <si>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</si>
  <si>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</si>
  <si>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</si>
  <si>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</si>
  <si>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</si>
  <si>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</si>
  <si>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</si>
  <si>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</si>
  <si>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</si>
  <si>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</si>
  <si>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</si>
  <si>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</si>
  <si>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</si>
  <si>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</si>
  <si>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</si>
  <si>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</si>
  <si>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</si>
  <si>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</si>
  <si>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</si>
  <si>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</si>
  <si>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</si>
  <si>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</si>
  <si>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</si>
  <si>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</si>
  <si>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</si>
  <si>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</si>
  <si>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</si>
  <si>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</si>
  <si>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</si>
  <si>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</si>
  <si>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</si>
  <si>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</si>
  <si>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</si>
  <si>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</si>
  <si>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</si>
  <si>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</si>
  <si>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</si>
  <si>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</si>
  <si>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</si>
  <si>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</si>
  <si>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</si>
  <si>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</si>
  <si>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</si>
  <si>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</si>
  <si>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</si>
  <si>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</si>
  <si>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</si>
  <si>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</si>
  <si>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</si>
  <si>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</si>
  <si>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</si>
  <si>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</si>
  <si>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</si>
  <si>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</si>
  <si>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</si>
  <si>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</si>
  <si>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</si>
  <si>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</si>
  <si>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</si>
  <si>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</si>
  <si>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</si>
  <si>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</si>
  <si>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</si>
  <si>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</si>
  <si>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</si>
  <si>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</si>
  <si>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</si>
  <si>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</si>
  <si>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</si>
  <si>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</si>
  <si>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</si>
  <si>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</si>
  <si>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</si>
  <si>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</si>
  <si>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</si>
  <si>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</si>
  <si>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</si>
  <si>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</si>
  <si>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</si>
  <si>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</si>
  <si>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</si>
  <si>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</si>
  <si>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</si>
  <si>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</si>
  <si>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</si>
  <si>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</si>
  <si>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</si>
  <si>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</si>
  <si>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</si>
  <si>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</si>
  <si>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</si>
  <si>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</si>
  <si>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</si>
  <si>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</si>
  <si>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</si>
  <si>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</si>
  <si>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</si>
  <si>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</si>
  <si>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</si>
  <si>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</si>
  <si>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</si>
  <si>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</si>
  <si>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</si>
  <si>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</si>
  <si>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</si>
  <si>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</si>
  <si>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</si>
  <si>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</si>
  <si>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</si>
  <si>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</si>
  <si>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</si>
  <si>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</si>
  <si>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</si>
  <si>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</si>
  <si>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</si>
  <si>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</si>
  <si>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</si>
  <si>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</si>
  <si>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</si>
  <si>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</si>
  <si>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</si>
  <si>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</si>
  <si>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</si>
  <si>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</si>
  <si>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</si>
  <si>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</si>
  <si>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</si>
  <si>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</si>
  <si>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</si>
  <si>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</si>
  <si>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</si>
  <si>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</si>
  <si>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</si>
  <si>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</si>
  <si>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</si>
  <si>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</si>
  <si>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</si>
  <si>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</si>
  <si>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</si>
  <si>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</si>
  <si>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</si>
  <si>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</si>
  <si>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</si>
  <si>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</si>
  <si>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</si>
  <si>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</si>
  <si>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</si>
  <si>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</si>
  <si>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</si>
  <si>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</si>
  <si>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</si>
  <si>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</si>
  <si>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</si>
  <si>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</si>
  <si>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</si>
  <si>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</si>
  <si>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</si>
  <si>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</si>
  <si>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</si>
  <si>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</si>
  <si>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</si>
  <si>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</si>
  <si>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</si>
  <si>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</si>
  <si>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</si>
  <si>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</si>
  <si>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</si>
  <si>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</si>
  <si>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</si>
  <si>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</si>
  <si>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</si>
  <si>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</si>
  <si>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</si>
  <si>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</si>
  <si>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</si>
  <si>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</si>
  <si>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</si>
  <si>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</si>
  <si>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</si>
  <si>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</si>
  <si>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</si>
  <si>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</si>
  <si>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</si>
  <si>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</si>
  <si>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</si>
  <si>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</si>
  <si>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</si>
  <si>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</si>
  <si>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</si>
  <si>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</si>
  <si>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</si>
  <si>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</si>
  <si>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</si>
  <si>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</si>
  <si>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</si>
  <si>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</si>
  <si>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</si>
  <si>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</si>
  <si>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</si>
  <si>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</si>
  <si>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</si>
  <si>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</si>
  <si>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</si>
  <si>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</si>
  <si>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</si>
  <si>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</si>
  <si>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</si>
  <si>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</si>
  <si>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</si>
  <si>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</si>
  <si>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</si>
  <si>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</si>
  <si>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</si>
  <si>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</si>
  <si>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</si>
  <si>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</si>
  <si>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</si>
  <si>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</si>
  <si>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</si>
  <si>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</si>
  <si>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</si>
  <si>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</si>
  <si>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</si>
  <si>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</si>
  <si>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</si>
  <si>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</si>
  <si>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</si>
  <si>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</si>
  <si>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</si>
  <si>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</si>
  <si>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</si>
  <si>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</si>
  <si>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</si>
  <si>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</si>
  <si>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</si>
  <si>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</si>
  <si>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</si>
  <si>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</si>
  <si>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</si>
  <si>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</si>
  <si>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</si>
  <si>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</si>
  <si>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</si>
  <si>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</si>
  <si>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</si>
  <si>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</si>
  <si>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</si>
  <si>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</si>
  <si>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</si>
  <si>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</si>
  <si>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</si>
  <si>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</si>
  <si>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</si>
  <si>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</si>
  <si>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</si>
  <si>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</si>
  <si>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</si>
  <si>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</si>
  <si>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</si>
  <si>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</si>
  <si>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</si>
  <si>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</si>
  <si>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</si>
  <si>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</si>
  <si>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</si>
  <si>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</si>
  <si>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</si>
  <si>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</si>
  <si>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</si>
  <si>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</si>
  <si>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</si>
  <si>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</si>
  <si>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</si>
  <si>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</si>
  <si>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</si>
  <si>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</si>
  <si>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</si>
  <si>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</si>
  <si>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</si>
  <si>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</si>
  <si>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</si>
  <si>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</si>
  <si>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</si>
  <si>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</si>
  <si>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</si>
  <si>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</si>
  <si>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</si>
  <si>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</si>
  <si>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</si>
  <si>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</si>
  <si>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</si>
  <si>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</si>
  <si>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</si>
  <si>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</si>
  <si>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</si>
  <si>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</si>
  <si>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</si>
  <si>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</si>
  <si>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</si>
  <si>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</si>
  <si>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</si>
  <si>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</si>
  <si>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</si>
  <si>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</si>
  <si>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</si>
  <si>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</si>
  <si>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</si>
  <si>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</si>
  <si>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</si>
  <si>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</si>
  <si>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</si>
  <si>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</si>
  <si>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</si>
  <si>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</si>
  <si>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</si>
  <si>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</si>
  <si>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</si>
  <si>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</si>
  <si>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</si>
  <si>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</si>
  <si>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</si>
  <si>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</si>
  <si>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</si>
  <si>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</si>
  <si>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</si>
  <si>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</si>
  <si>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</si>
  <si>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</si>
  <si>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</si>
  <si>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</si>
  <si>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</si>
  <si>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</si>
  <si>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</si>
  <si>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</si>
  <si>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</si>
  <si>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</si>
  <si>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</si>
  <si>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</si>
  <si>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</si>
  <si>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</si>
  <si>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</si>
  <si>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</si>
  <si>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</si>
  <si>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</si>
  <si>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</si>
  <si>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</si>
  <si>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</si>
  <si>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</si>
  <si>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</si>
  <si>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</si>
  <si>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</si>
  <si>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</si>
  <si>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</si>
  <si>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</si>
  <si>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</si>
  <si>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</si>
  <si>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</si>
  <si>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</si>
  <si>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</si>
  <si>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</si>
  <si>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</si>
  <si>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</si>
  <si>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</si>
  <si>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</si>
  <si>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</si>
  <si>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</si>
  <si>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</si>
  <si>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</si>
  <si>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</si>
  <si>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</si>
  <si>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</si>
  <si>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</si>
  <si>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</si>
  <si>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</si>
  <si>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</si>
  <si>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</si>
  <si>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</si>
  <si>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</si>
  <si>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</si>
  <si>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</si>
  <si>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</si>
  <si>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</si>
  <si>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</si>
  <si>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</si>
  <si>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</si>
  <si>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</si>
  <si>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</si>
  <si>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</si>
  <si>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</si>
  <si>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</si>
  <si>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</si>
  <si>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</si>
  <si>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</si>
  <si>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</si>
  <si>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</si>
  <si>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</si>
  <si>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</si>
  <si>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</si>
  <si>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</si>
  <si>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</si>
  <si>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</si>
  <si>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</si>
  <si>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</si>
  <si>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</si>
  <si>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</si>
  <si>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</si>
  <si>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</si>
  <si>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</si>
  <si>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</si>
  <si>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</si>
  <si>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</si>
  <si>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</si>
  <si>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</si>
  <si>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</si>
  <si>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</si>
  <si>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</si>
  <si>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</si>
  <si>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</si>
  <si>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</si>
  <si>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</si>
  <si>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</si>
  <si>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</si>
  <si>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</si>
  <si>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</si>
  <si>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</si>
  <si>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</si>
  <si>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</si>
  <si>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</si>
  <si>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</si>
  <si>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</si>
  <si>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</si>
  <si>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</si>
  <si>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</si>
  <si>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</si>
  <si>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</si>
  <si>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</si>
  <si>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</si>
  <si>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</si>
  <si>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</si>
  <si>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</si>
  <si>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</si>
  <si>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</si>
  <si>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</si>
  <si>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</si>
  <si>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</si>
  <si>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</si>
  <si>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</si>
  <si>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</si>
  <si>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</si>
  <si>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</si>
  <si>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</si>
  <si>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</si>
  <si>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</si>
  <si>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</si>
  <si>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</si>
  <si>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</si>
  <si>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</si>
  <si>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</si>
  <si>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</si>
  <si>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</si>
  <si>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</si>
  <si>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</si>
  <si>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</si>
  <si>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</si>
  <si>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</si>
  <si>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</si>
  <si>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</si>
  <si>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</si>
  <si>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</si>
  <si>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</si>
  <si>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</si>
  <si>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</si>
  <si>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</si>
  <si>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</si>
  <si>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</si>
  <si>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</si>
  <si>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</si>
  <si>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</si>
  <si>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</si>
  <si>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</si>
  <si>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</si>
  <si>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</si>
  <si>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</si>
  <si>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</si>
  <si>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</si>
  <si>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</si>
  <si>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</si>
  <si>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</si>
  <si>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</si>
  <si>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</si>
  <si>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</si>
  <si>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</si>
  <si>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</si>
  <si>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</si>
  <si>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</si>
  <si>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</si>
  <si>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</si>
  <si>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</si>
  <si>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</si>
  <si>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</si>
  <si>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</si>
  <si>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</si>
  <si>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</si>
  <si>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</si>
  <si>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</si>
  <si>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</si>
  <si>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</si>
  <si>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</si>
  <si>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</si>
  <si>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</si>
  <si>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</si>
  <si>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</si>
  <si>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</si>
  <si>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</si>
  <si>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</si>
  <si>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</si>
  <si>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</si>
  <si>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</si>
  <si>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</si>
  <si>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</si>
  <si>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</si>
  <si>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</si>
  <si>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</si>
  <si>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</si>
  <si>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</si>
  <si>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</si>
  <si>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</si>
  <si>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</si>
  <si>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</si>
  <si>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</si>
  <si>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</si>
  <si>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</si>
  <si>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</si>
  <si>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</si>
  <si>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</si>
  <si>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</si>
  <si>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</si>
  <si>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</si>
  <si>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</si>
  <si>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</si>
  <si>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</si>
  <si>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</si>
  <si>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</si>
  <si>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</si>
  <si>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</si>
  <si>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</si>
  <si>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</si>
  <si>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</si>
  <si>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</si>
  <si>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</si>
  <si>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</si>
  <si>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</si>
  <si>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</si>
  <si>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</si>
  <si>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</si>
  <si>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</si>
  <si>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</si>
  <si>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</si>
  <si>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</si>
  <si>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</si>
  <si>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</si>
  <si>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</si>
  <si>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</si>
  <si>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</si>
  <si>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</si>
  <si>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</si>
  <si>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</si>
  <si>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</si>
  <si>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</si>
  <si>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</si>
  <si>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</si>
  <si>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</si>
  <si>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</si>
  <si>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</si>
  <si>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</si>
  <si>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</si>
  <si>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</si>
  <si>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</si>
  <si>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</si>
  <si>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</si>
  <si>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</si>
  <si>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</si>
  <si>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</si>
  <si>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</si>
  <si>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</si>
  <si>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</si>
  <si>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</si>
  <si>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</si>
  <si>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</si>
  <si>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</si>
  <si>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</si>
  <si>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</si>
  <si>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</si>
  <si>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</si>
  <si>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</si>
  <si>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</si>
  <si>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</si>
  <si>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</si>
  <si>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</si>
  <si>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</si>
  <si>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</si>
  <si>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</si>
  <si>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</si>
  <si>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</si>
  <si>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</si>
  <si>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</si>
  <si>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</si>
  <si>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</si>
  <si>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</si>
  <si>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</si>
  <si>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</si>
  <si>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</si>
  <si>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</si>
  <si>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</si>
  <si>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</si>
  <si>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</si>
  <si>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</si>
  <si>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</si>
  <si>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</si>
  <si>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</si>
  <si>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</si>
  <si>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</si>
  <si>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</si>
  <si>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</si>
  <si>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</si>
  <si>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</si>
  <si>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</si>
  <si>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</si>
  <si>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</si>
  <si>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</si>
  <si>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</si>
  <si>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</si>
  <si>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</si>
  <si>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</si>
  <si>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</si>
  <si>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</si>
  <si>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</si>
  <si>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</si>
  <si>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</si>
  <si>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</si>
  <si>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</si>
  <si>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</si>
  <si>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</si>
  <si>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</si>
  <si>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</si>
  <si>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</si>
  <si>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</si>
  <si>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</si>
  <si>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</si>
  <si>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</si>
  <si>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</si>
  <si>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</si>
  <si>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</si>
  <si>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</si>
  <si>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</si>
  <si>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</si>
  <si>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</si>
  <si>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</si>
  <si>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</si>
  <si>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</si>
  <si>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</si>
  <si>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</si>
  <si>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</si>
  <si>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</si>
  <si>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</si>
  <si>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</si>
  <si>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</si>
  <si>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</si>
  <si>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</si>
  <si>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</si>
  <si>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</si>
  <si>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</si>
  <si>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</si>
  <si>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</si>
  <si>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</si>
  <si>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</si>
  <si>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</si>
  <si>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</si>
  <si>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</si>
  <si>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</si>
  <si>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</si>
  <si>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</si>
  <si>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</si>
  <si>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</si>
  <si>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</si>
  <si>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</si>
  <si>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</si>
  <si>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</si>
  <si>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</si>
  <si>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</si>
  <si>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</si>
  <si>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</si>
  <si>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</si>
  <si>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</si>
  <si>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</si>
  <si>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</si>
  <si>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</si>
  <si>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</si>
  <si>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</si>
  <si>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</si>
  <si>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</si>
  <si>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</si>
  <si>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</si>
  <si>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</si>
  <si>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</si>
  <si>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</si>
  <si>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</si>
  <si>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</si>
  <si>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</si>
  <si>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</si>
  <si>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</si>
  <si>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</si>
  <si>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</si>
  <si>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</si>
  <si>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</si>
  <si>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</si>
  <si>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</si>
  <si>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</si>
  <si>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</si>
  <si>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</si>
  <si>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</si>
  <si>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</si>
  <si>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</si>
  <si>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</si>
  <si>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</si>
  <si>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</si>
  <si>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</si>
  <si>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</si>
  <si>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</si>
  <si>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</si>
  <si>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</si>
  <si>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</si>
  <si>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</si>
  <si>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</si>
  <si>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</si>
  <si>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</si>
  <si>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</si>
  <si>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</si>
  <si>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</si>
  <si>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</si>
  <si>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</si>
  <si>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</si>
  <si>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</si>
  <si>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</si>
  <si>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</si>
  <si>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</si>
  <si>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</si>
  <si>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</si>
  <si>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</si>
  <si>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</si>
  <si>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</si>
  <si>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</si>
  <si>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</si>
  <si>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</si>
  <si>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</si>
  <si>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</si>
  <si>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</si>
  <si>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</si>
  <si>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</si>
  <si>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</si>
  <si>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</si>
  <si>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</si>
  <si>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</si>
  <si>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</si>
  <si>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</si>
  <si>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</si>
  <si>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</si>
  <si>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</si>
  <si>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</si>
  <si>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</si>
  <si>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</si>
  <si>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</si>
  <si>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</si>
  <si>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</si>
  <si>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</si>
  <si>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</si>
  <si>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</si>
  <si>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</si>
  <si>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</si>
  <si>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</si>
  <si>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</si>
  <si>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</si>
  <si>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</si>
  <si>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</si>
  <si>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</si>
  <si>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</si>
  <si>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</si>
  <si>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</si>
  <si>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</si>
  <si>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</si>
  <si>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</si>
  <si>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</si>
  <si>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</si>
  <si>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</si>
  <si>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</si>
  <si>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</si>
  <si>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</si>
  <si>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</si>
  <si>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</si>
  <si>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</si>
  <si>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</si>
  <si>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</si>
  <si>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</si>
  <si>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</si>
  <si>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</si>
  <si>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</si>
  <si>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</si>
  <si>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</si>
  <si>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</si>
  <si>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</si>
  <si>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</si>
  <si>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</si>
  <si>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</si>
  <si>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</si>
  <si>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</si>
  <si>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</si>
  <si>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</si>
  <si>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</si>
  <si>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</si>
  <si>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</si>
  <si>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</si>
  <si>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</si>
  <si>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</si>
  <si>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</si>
  <si>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</si>
  <si>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</si>
  <si>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</si>
  <si>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</si>
  <si>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</si>
  <si>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</si>
  <si>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</si>
  <si>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</si>
  <si>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</si>
  <si>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</si>
  <si>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</si>
  <si>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</si>
  <si>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</si>
  <si>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</si>
  <si>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</si>
  <si>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</si>
  <si>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</si>
  <si>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</si>
  <si>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</si>
  <si>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</si>
  <si>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</si>
  <si>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</si>
  <si>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</si>
  <si>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</si>
  <si>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</si>
  <si>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</si>
  <si>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</si>
  <si>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</si>
  <si>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</si>
  <si>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</si>
  <si>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</si>
  <si>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</si>
  <si>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</si>
  <si>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</si>
  <si>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</si>
  <si>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</si>
  <si>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</si>
  <si>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</si>
  <si>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</si>
  <si>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</si>
  <si>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</si>
  <si>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</si>
  <si>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</si>
  <si>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</si>
  <si>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</si>
  <si>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</si>
  <si>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</si>
  <si>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</si>
  <si>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</si>
  <si>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</si>
  <si>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</si>
  <si>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</si>
  <si>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</si>
  <si>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</si>
  <si>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</si>
  <si>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</si>
  <si>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</si>
  <si>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</si>
  <si>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</si>
  <si>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</si>
  <si>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</si>
  <si>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</si>
  <si>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</si>
  <si>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</si>
  <si>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</si>
  <si>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</si>
  <si>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</si>
  <si>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</si>
  <si>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</si>
  <si>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</si>
  <si>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</si>
  <si>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</si>
  <si>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</si>
  <si>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</si>
  <si>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</si>
  <si>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</si>
  <si>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</si>
  <si>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</si>
  <si>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</si>
  <si>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</si>
  <si>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</si>
  <si>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</si>
  <si>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</si>
  <si>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</si>
  <si>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</si>
  <si>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</si>
  <si>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</si>
  <si>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</si>
  <si>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</si>
  <si>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</si>
  <si>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</si>
  <si>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</si>
  <si>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</si>
  <si>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</si>
  <si>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</si>
  <si>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</si>
  <si>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</si>
  <si>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</si>
  <si>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</si>
  <si>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</si>
  <si>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</si>
  <si>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</si>
  <si>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</si>
  <si>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</si>
  <si>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</si>
  <si>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</si>
  <si>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</si>
  <si>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</si>
  <si>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</si>
  <si>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</si>
  <si>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</si>
  <si>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</si>
  <si>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</si>
  <si>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</si>
  <si>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</si>
  <si>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</si>
  <si>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</si>
  <si>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</si>
  <si>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</si>
  <si>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</si>
  <si>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</si>
  <si>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</si>
  <si>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</si>
  <si>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</si>
  <si>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</si>
  <si>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</si>
  <si>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</si>
  <si>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</si>
  <si>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</si>
  <si>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</si>
  <si>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</si>
  <si>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</si>
  <si>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</si>
  <si>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</si>
  <si>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</si>
  <si>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</si>
  <si>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</si>
  <si>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</si>
  <si>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</si>
  <si>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</si>
  <si>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</si>
  <si>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</si>
  <si>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</si>
  <si>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</si>
  <si>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</si>
  <si>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</si>
  <si>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</si>
  <si>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</si>
  <si>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</si>
  <si>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</si>
  <si>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</si>
  <si>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</si>
  <si>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</si>
  <si>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</si>
  <si>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</si>
  <si>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</si>
  <si>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</si>
  <si>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</si>
  <si>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</si>
  <si>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</si>
  <si>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</si>
  <si>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</si>
  <si>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</si>
  <si>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</si>
  <si>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</si>
  <si>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</si>
  <si>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</si>
  <si>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</si>
  <si>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</si>
  <si>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</si>
  <si>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</si>
  <si>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</si>
  <si>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</si>
  <si>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</si>
  <si>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</si>
  <si>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</si>
  <si>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</si>
  <si>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</si>
  <si>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</si>
  <si>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</si>
  <si>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</si>
  <si>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</si>
  <si>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</si>
  <si>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</si>
  <si>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</si>
  <si>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</si>
  <si>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</si>
  <si>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</si>
  <si>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</si>
  <si>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</si>
  <si>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</si>
  <si>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</si>
  <si>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</si>
  <si>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</si>
  <si>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</si>
  <si>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</si>
  <si>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</si>
  <si>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</si>
  <si>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</si>
  <si>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</si>
  <si>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</si>
  <si>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</si>
  <si>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</si>
  <si>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</si>
  <si>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</si>
  <si>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</si>
  <si>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</si>
  <si>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</si>
  <si>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</si>
  <si>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</si>
  <si>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</si>
  <si>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</si>
  <si>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</si>
  <si>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</si>
  <si>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</si>
  <si>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</si>
  <si>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</si>
  <si>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</si>
  <si>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</si>
  <si>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</si>
  <si>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</si>
  <si>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</si>
  <si>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</si>
  <si>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</si>
  <si>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</si>
  <si>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</si>
  <si>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</si>
  <si>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</si>
  <si>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</si>
  <si>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</si>
  <si>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</si>
  <si>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</si>
  <si>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</si>
  <si>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</si>
  <si>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</si>
  <si>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</si>
  <si>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</si>
  <si>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</si>
  <si>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</si>
  <si>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</si>
  <si>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</si>
  <si>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</si>
  <si>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</si>
  <si>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</si>
  <si>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</si>
  <si>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</si>
  <si>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</si>
  <si>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</si>
  <si>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</si>
  <si>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</si>
  <si>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</si>
  <si>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</si>
  <si>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</si>
  <si>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</si>
  <si>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</si>
  <si>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</si>
  <si>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</si>
  <si>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</si>
  <si>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</si>
  <si>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</si>
  <si>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</si>
  <si>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</si>
  <si>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</si>
  <si>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</si>
  <si>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</si>
  <si>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</si>
  <si>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</si>
  <si>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</si>
  <si>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</si>
  <si>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</si>
  <si>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</si>
  <si>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</si>
  <si>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</si>
  <si>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</si>
  <si>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</si>
  <si>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</si>
  <si>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</si>
  <si>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</si>
  <si>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</si>
  <si>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</si>
  <si>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</si>
  <si>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</si>
  <si>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</si>
  <si>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</si>
  <si>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</si>
  <si>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</si>
  <si>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</si>
  <si>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</si>
  <si>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</si>
  <si>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</si>
  <si>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</si>
  <si>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</si>
  <si>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</si>
  <si>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</si>
  <si>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</si>
  <si>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</si>
  <si>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</si>
  <si>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</si>
  <si>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</si>
  <si>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</si>
  <si>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</si>
  <si>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</si>
  <si>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</si>
  <si>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</si>
  <si>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</si>
  <si>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</si>
  <si>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</si>
  <si>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</si>
  <si>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</si>
  <si>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</si>
  <si>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</si>
  <si>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</si>
  <si>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</si>
  <si>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</si>
  <si>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</si>
  <si>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</si>
  <si>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</si>
  <si>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</si>
  <si>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</si>
  <si>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</si>
  <si>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</si>
  <si>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</si>
  <si>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</si>
  <si>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</si>
  <si>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</si>
  <si>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</si>
  <si>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</si>
  <si>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</si>
  <si>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</si>
  <si>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</si>
  <si>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</si>
  <si>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</si>
  <si>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</si>
  <si>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</si>
  <si>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</si>
  <si>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</si>
  <si>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</si>
  <si>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</si>
  <si>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</si>
  <si>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</si>
  <si>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</si>
  <si>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</si>
  <si>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</si>
  <si>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</si>
  <si>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</si>
  <si>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</si>
  <si>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</si>
  <si>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</si>
  <si>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</si>
  <si>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</si>
  <si>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</si>
  <si>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</si>
  <si>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</si>
  <si>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</si>
  <si>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</si>
  <si>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</si>
  <si>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</si>
  <si>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</si>
  <si>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</si>
  <si>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</si>
  <si>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</si>
  <si>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</si>
  <si>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</si>
  <si>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</si>
  <si>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</si>
  <si>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</si>
  <si>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</si>
  <si>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</si>
  <si>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</si>
  <si>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</si>
  <si>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</si>
  <si>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</si>
  <si>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</si>
  <si>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</si>
  <si>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</si>
  <si>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</si>
  <si>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</si>
  <si>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</si>
  <si>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</si>
  <si>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</si>
  <si>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</si>
  <si>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</si>
  <si>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</si>
  <si>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</si>
  <si>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</si>
  <si>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</si>
  <si>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</si>
  <si>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</si>
  <si>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</si>
  <si>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</si>
  <si>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</si>
  <si>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</si>
  <si>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</si>
  <si>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</si>
  <si>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</si>
  <si>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</si>
  <si>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</si>
  <si>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</si>
  <si>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</si>
  <si>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</si>
  <si>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</si>
  <si>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</si>
  <si>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</si>
  <si>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</si>
  <si>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</si>
  <si>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</si>
  <si>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</si>
  <si>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</si>
  <si>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</si>
  <si>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</si>
  <si>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</si>
  <si>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</si>
  <si>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</si>
  <si>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</si>
  <si>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</si>
  <si>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</si>
  <si>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</si>
  <si>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</si>
  <si>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</si>
  <si>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</si>
  <si>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</si>
  <si>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</si>
  <si>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</si>
  <si>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</si>
  <si>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</si>
  <si>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</si>
  <si>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</si>
  <si>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</si>
  <si>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</si>
  <si>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</si>
  <si>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</si>
  <si>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</si>
  <si>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</si>
  <si>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</si>
  <si>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</si>
  <si>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</si>
  <si>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</si>
  <si>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</si>
  <si>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</si>
  <si>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</si>
  <si>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</si>
  <si>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</si>
  <si>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</si>
  <si>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</si>
  <si>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</si>
  <si>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</si>
  <si>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</si>
  <si>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</si>
  <si>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</si>
  <si>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</si>
  <si>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</si>
  <si>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</si>
  <si>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</si>
  <si>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</si>
  <si>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</si>
  <si>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</si>
  <si>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</si>
  <si>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</si>
  <si>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</si>
  <si>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</si>
  <si>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</si>
  <si>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</si>
  <si>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</si>
  <si>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</si>
  <si>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</si>
  <si>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</si>
  <si>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</si>
  <si>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</si>
  <si>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</si>
  <si>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</si>
  <si>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</si>
  <si>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</si>
  <si>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</si>
  <si>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</si>
  <si>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</si>
  <si>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</si>
  <si>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</si>
  <si>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</si>
  <si>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</si>
  <si>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</si>
  <si>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</si>
  <si>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</si>
  <si>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</si>
  <si>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</si>
  <si>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</si>
  <si>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</si>
  <si>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</si>
  <si>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</si>
  <si>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</si>
  <si>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</si>
  <si>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</si>
  <si>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</si>
  <si>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</si>
  <si>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</si>
  <si>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</si>
  <si>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</si>
  <si>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</si>
  <si>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</si>
  <si>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</si>
  <si>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</si>
  <si>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</si>
  <si>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</si>
  <si>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</si>
  <si>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</si>
  <si>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</si>
  <si>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</si>
  <si>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</si>
  <si>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</si>
  <si>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</si>
  <si>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</si>
  <si>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</si>
  <si>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</si>
  <si>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</si>
  <si>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</si>
  <si>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</si>
  <si>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</si>
  <si>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</si>
  <si>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</si>
  <si>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</si>
  <si>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</si>
  <si>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</si>
  <si>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</si>
  <si>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</si>
  <si>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</si>
  <si>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</si>
  <si>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</si>
  <si>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</si>
  <si>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</si>
  <si>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</si>
  <si>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</si>
  <si>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</si>
  <si>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</si>
  <si>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</si>
  <si>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</si>
  <si>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</si>
  <si>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</si>
  <si>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</si>
  <si>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</si>
  <si>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</si>
  <si>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</si>
  <si>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</si>
  <si>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</si>
  <si>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</si>
  <si>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</si>
  <si>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</si>
  <si>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</si>
  <si>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</si>
  <si>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</si>
  <si>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</si>
  <si>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</si>
  <si>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</si>
  <si>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</si>
  <si>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</si>
  <si>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</si>
  <si>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</si>
  <si>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</si>
  <si>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</si>
  <si>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</si>
  <si>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</si>
  <si>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</si>
  <si>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</si>
  <si>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</si>
  <si>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</si>
  <si>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</si>
  <si>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</si>
  <si>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</si>
  <si>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</si>
  <si>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</si>
  <si>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</si>
  <si>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</si>
  <si>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</si>
  <si>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</si>
  <si>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</si>
  <si>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</si>
  <si>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</si>
  <si>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</si>
  <si>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</si>
  <si>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</si>
  <si>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</si>
  <si>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</si>
  <si>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</si>
  <si>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</si>
  <si>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</si>
  <si>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</si>
  <si>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</si>
  <si>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</si>
  <si>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</si>
  <si>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</si>
  <si>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</si>
  <si>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</si>
  <si>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</si>
  <si>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</si>
  <si>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</si>
  <si>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</si>
  <si>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</si>
  <si>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</si>
  <si>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</si>
  <si>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</si>
  <si>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</si>
  <si>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</si>
  <si>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</si>
  <si>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</si>
  <si>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</si>
  <si>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</si>
  <si>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</si>
  <si>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</si>
  <si>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</si>
  <si>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</si>
  <si>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</si>
  <si>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</si>
  <si>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</si>
  <si>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</si>
  <si>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</si>
  <si>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</si>
  <si>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</si>
  <si>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</si>
  <si>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</si>
  <si>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</si>
  <si>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</si>
  <si>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</si>
  <si>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</si>
  <si>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</si>
  <si>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</si>
  <si>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</si>
  <si>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</si>
  <si>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</si>
  <si>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</si>
  <si>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</si>
  <si>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</si>
  <si>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</si>
  <si>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</si>
  <si>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</si>
  <si>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</si>
  <si>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</si>
  <si>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</si>
  <si>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</si>
  <si>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</si>
  <si>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</si>
  <si>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</si>
  <si>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</si>
  <si>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</si>
  <si>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</si>
  <si>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</si>
  <si>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</si>
  <si>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</si>
  <si>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</si>
  <si>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</si>
  <si>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</si>
  <si>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</si>
  <si>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</si>
  <si>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</si>
  <si>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</si>
  <si>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</si>
  <si>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</si>
  <si>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</si>
  <si>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</si>
  <si>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</si>
  <si>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</si>
  <si>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</si>
  <si>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</si>
  <si>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</si>
  <si>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</si>
  <si>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</si>
  <si>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</si>
  <si>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</si>
  <si>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</si>
  <si>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</si>
  <si>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</si>
  <si>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</si>
  <si>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</si>
  <si>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</si>
  <si>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</si>
  <si>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</si>
  <si>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</si>
  <si>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</si>
  <si>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</si>
  <si>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</si>
  <si>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</si>
  <si>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</si>
  <si>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</si>
  <si>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</si>
  <si>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</si>
  <si>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</si>
  <si>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</si>
  <si>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</si>
  <si>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</si>
  <si>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</si>
  <si>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</si>
  <si>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</si>
  <si>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</si>
  <si>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</si>
  <si>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</si>
  <si>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</si>
  <si>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</si>
  <si>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</si>
  <si>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</si>
  <si>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</si>
  <si>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</si>
  <si>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</si>
  <si>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</si>
  <si>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</si>
  <si>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</si>
  <si>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</si>
  <si>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</si>
  <si>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</si>
  <si>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</si>
  <si>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</si>
  <si>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</si>
  <si>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</si>
  <si>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</si>
  <si>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</si>
  <si>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</si>
  <si>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</si>
  <si>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</si>
  <si>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</si>
  <si>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</si>
  <si>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</si>
  <si>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</si>
  <si>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</si>
  <si>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</si>
  <si>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</si>
  <si>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</si>
  <si>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</si>
  <si>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</si>
  <si>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</si>
  <si>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</si>
  <si>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</si>
  <si>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</si>
  <si>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</si>
  <si>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</si>
  <si>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</si>
  <si>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</si>
  <si>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</si>
  <si>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</si>
  <si>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</si>
  <si>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</si>
  <si>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</si>
  <si>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</si>
  <si>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</si>
  <si>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</si>
  <si>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</si>
  <si>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</si>
  <si>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</si>
  <si>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</si>
  <si>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</si>
  <si>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</si>
  <si>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</si>
  <si>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</si>
  <si>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</si>
  <si>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</si>
  <si>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</si>
  <si>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</si>
  <si>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</si>
  <si>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</si>
  <si>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</si>
  <si>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</si>
  <si>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</si>
  <si>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</si>
  <si>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</si>
  <si>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</si>
  <si>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</si>
  <si>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</si>
  <si>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</si>
  <si>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</si>
  <si>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</si>
  <si>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</si>
  <si>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</si>
  <si>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</si>
  <si>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</si>
  <si>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</si>
  <si>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</si>
  <si>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</si>
  <si>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</si>
  <si>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</si>
  <si>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</si>
  <si>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</si>
  <si>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</si>
  <si>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</si>
  <si>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</si>
  <si>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</si>
  <si>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</si>
  <si>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</si>
  <si>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</si>
  <si>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</si>
  <si>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</si>
  <si>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</si>
  <si>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</si>
  <si>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</si>
  <si>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</si>
  <si>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</si>
  <si>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</si>
  <si>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</si>
  <si>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</si>
  <si>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</si>
  <si>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</si>
  <si>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</si>
  <si>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</si>
  <si>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</si>
  <si>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</si>
  <si>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</si>
  <si>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</si>
  <si>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</si>
  <si>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</si>
  <si>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</si>
  <si>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</si>
  <si>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</si>
  <si>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</si>
  <si>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</si>
  <si>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</si>
  <si>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</si>
  <si>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</si>
  <si>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</si>
  <si>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</si>
  <si>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</si>
  <si>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</si>
  <si>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</si>
  <si>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</si>
  <si>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</si>
  <si>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</si>
  <si>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</si>
  <si>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</si>
  <si>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</si>
  <si>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</si>
  <si>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</si>
  <si>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</si>
  <si>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</si>
  <si>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</si>
  <si>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</si>
  <si>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</si>
  <si>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</si>
  <si>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</si>
  <si>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</si>
  <si>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</si>
  <si>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</si>
  <si>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</si>
  <si>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</si>
  <si>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</si>
  <si>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</si>
  <si>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</si>
  <si>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</si>
  <si>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</si>
  <si>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</si>
  <si>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</si>
  <si>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</si>
  <si>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</si>
  <si>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</si>
  <si>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</si>
  <si>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</si>
  <si>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</si>
  <si>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</si>
  <si>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</si>
  <si>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</si>
  <si>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</si>
  <si>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</si>
  <si>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</si>
  <si>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</si>
  <si>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</si>
  <si>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</si>
  <si>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</si>
  <si>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</si>
  <si>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</si>
  <si>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</si>
  <si>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</si>
  <si>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</si>
  <si>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</si>
  <si>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</si>
  <si>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</si>
  <si>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</si>
  <si>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</si>
  <si>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</si>
  <si>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</si>
  <si>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</si>
  <si>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</si>
  <si>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</si>
  <si>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</si>
  <si>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</si>
  <si>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</si>
  <si>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</si>
  <si>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</si>
  <si>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</si>
  <si>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</si>
  <si>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</si>
  <si>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</si>
  <si>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</si>
  <si>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</si>
  <si>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</si>
  <si>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</si>
  <si>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</si>
  <si>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</si>
  <si>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</si>
  <si>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</si>
  <si>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</si>
  <si>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</si>
  <si>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</si>
  <si>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</si>
  <si>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</si>
  <si>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</si>
  <si>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</si>
  <si>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</si>
  <si>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</si>
  <si>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</si>
  <si>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</si>
  <si>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</si>
  <si>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</si>
  <si>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</si>
  <si>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</si>
  <si>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</si>
  <si>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</si>
  <si>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</si>
  <si>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</si>
  <si>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</si>
  <si>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</si>
  <si>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</si>
  <si>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</si>
  <si>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</si>
  <si>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</si>
  <si>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</si>
  <si>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</si>
  <si>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</si>
  <si>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</si>
  <si>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</si>
  <si>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</si>
  <si>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</si>
  <si>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</si>
  <si>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</si>
  <si>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</si>
  <si>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</si>
  <si>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</si>
  <si>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</si>
  <si>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</si>
  <si>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</si>
  <si>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</si>
  <si>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</si>
  <si>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</si>
  <si>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</si>
  <si>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</si>
  <si>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</si>
  <si>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</si>
  <si>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</si>
  <si>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</si>
  <si>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</si>
  <si>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</si>
  <si>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</si>
  <si>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</si>
  <si>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</si>
  <si>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</si>
  <si>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</si>
  <si>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</si>
  <si>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</si>
  <si>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</si>
  <si>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</si>
  <si>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</si>
  <si>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</si>
  <si>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</si>
  <si>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</si>
  <si>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</si>
  <si>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</si>
  <si>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</si>
  <si>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</si>
  <si>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</si>
  <si>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</si>
  <si>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</si>
  <si>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</si>
  <si>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</si>
  <si>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</si>
  <si>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</si>
  <si>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</si>
  <si>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</si>
  <si>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</si>
  <si>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</si>
  <si>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</si>
  <si>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</si>
  <si>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</si>
  <si>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</si>
  <si>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</si>
  <si>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</si>
  <si>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</si>
  <si>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</si>
  <si>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</si>
  <si>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</si>
  <si>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</si>
  <si>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</si>
  <si>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</si>
  <si>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</si>
  <si>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</si>
  <si>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</si>
  <si>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</si>
  <si>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</si>
  <si>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</si>
  <si>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</si>
  <si>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</si>
  <si>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</si>
  <si>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</si>
  <si>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</si>
  <si>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</si>
  <si>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</si>
  <si>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</si>
  <si>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</si>
  <si>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</si>
  <si>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</si>
  <si>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</si>
  <si>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</si>
  <si>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</si>
  <si>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</si>
  <si>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</si>
  <si>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</si>
  <si>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</si>
  <si>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</si>
  <si>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</si>
  <si>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</si>
  <si>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</si>
  <si>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</si>
  <si>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</si>
  <si>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</si>
  <si>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</si>
  <si>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</si>
  <si>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</si>
  <si>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</si>
  <si>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</si>
  <si>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</si>
  <si>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</si>
  <si>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</si>
  <si>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</si>
  <si>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</si>
  <si>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</si>
  <si>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</si>
  <si>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</si>
  <si>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</si>
  <si>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</si>
  <si>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</si>
  <si>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</si>
  <si>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</si>
  <si>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</si>
  <si>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</si>
  <si>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</si>
  <si>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</si>
  <si>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</si>
  <si>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</si>
  <si>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</si>
  <si>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</si>
  <si>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</si>
  <si>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</si>
  <si>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</si>
  <si>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</si>
  <si>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</si>
  <si>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</si>
  <si>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</si>
  <si>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</si>
  <si>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</si>
  <si>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</si>
  <si>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</si>
  <si>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</si>
  <si>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</si>
  <si>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</si>
  <si>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</si>
  <si>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</si>
  <si>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</si>
  <si>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</si>
  <si>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</si>
  <si>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</si>
  <si>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</si>
  <si>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</si>
  <si>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</si>
  <si>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</si>
  <si>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</si>
  <si>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</si>
  <si>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</si>
  <si>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</si>
  <si>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</si>
  <si>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</si>
  <si>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</si>
  <si>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</si>
  <si>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</si>
  <si>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</si>
  <si>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</si>
  <si>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</si>
  <si>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</si>
  <si>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</si>
  <si>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</si>
  <si>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</si>
  <si>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</si>
  <si>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</si>
  <si>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</si>
  <si>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</si>
  <si>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</si>
  <si>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</si>
  <si>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</si>
  <si>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</si>
  <si>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</si>
  <si>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</si>
  <si>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</si>
  <si>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</si>
  <si>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</si>
  <si>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</si>
  <si>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</si>
  <si>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</si>
  <si>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</si>
  <si>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</si>
  <si>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</si>
  <si>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</si>
  <si>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</si>
  <si>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</si>
  <si>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</si>
  <si>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</si>
  <si>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</si>
  <si>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</si>
  <si>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</si>
  <si>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</si>
  <si>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</si>
  <si>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</si>
  <si>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</si>
  <si>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</si>
  <si>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</si>
  <si>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</si>
  <si>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</si>
  <si>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</si>
  <si>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</si>
  <si>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</si>
  <si>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</si>
  <si>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</si>
  <si>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</si>
  <si>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</si>
  <si>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</si>
  <si>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</si>
  <si>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</si>
  <si>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</si>
  <si>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</si>
  <si>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</si>
  <si>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</si>
  <si>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</si>
  <si>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</si>
  <si>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</si>
  <si>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</si>
  <si>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</si>
  <si>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</si>
  <si>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</si>
  <si>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</si>
  <si>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</si>
  <si>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</si>
  <si>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</si>
  <si>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</si>
  <si>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</si>
  <si>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</si>
  <si>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</si>
  <si>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</si>
  <si>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</si>
  <si>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</si>
  <si>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</si>
  <si>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</si>
  <si>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</si>
  <si>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</si>
  <si>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</si>
  <si>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</si>
  <si>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</si>
  <si>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</si>
  <si>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</si>
  <si>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</si>
  <si>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</si>
  <si>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</si>
  <si>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</si>
  <si>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</si>
  <si>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</si>
  <si>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</si>
  <si>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</si>
  <si>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</si>
  <si>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</si>
  <si>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</si>
  <si>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</si>
  <si>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</si>
  <si>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</si>
  <si>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</si>
  <si>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</si>
  <si>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</si>
  <si>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</si>
  <si>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</si>
  <si>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</si>
  <si>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</si>
  <si>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</si>
  <si>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</si>
  <si>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</si>
  <si>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</si>
  <si>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</si>
  <si>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</si>
  <si>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</si>
  <si>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</si>
  <si>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</si>
  <si>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</si>
  <si>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</si>
  <si>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</si>
  <si>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</si>
  <si>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</si>
  <si>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</si>
  <si>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</si>
  <si>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</si>
  <si>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</si>
  <si>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</si>
  <si>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</si>
  <si>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</si>
  <si>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</si>
  <si>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</si>
  <si>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</si>
  <si>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</si>
  <si>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</si>
  <si>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</si>
  <si>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</si>
  <si>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</si>
  <si>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</si>
  <si>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</si>
  <si>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</si>
  <si>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</si>
  <si>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</si>
  <si>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</si>
  <si>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</si>
  <si>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</si>
  <si>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</si>
  <si>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</si>
  <si>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</si>
  <si>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</si>
  <si>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</si>
  <si>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</si>
  <si>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</si>
  <si>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</si>
  <si>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</si>
  <si>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</si>
  <si>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</si>
  <si>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</si>
  <si>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</si>
  <si>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</si>
  <si>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</si>
  <si>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</si>
  <si>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</si>
  <si>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</si>
  <si>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</si>
  <si>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</si>
  <si>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</si>
  <si>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</si>
  <si>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</si>
  <si>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</si>
  <si>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</si>
  <si>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</si>
  <si>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</si>
  <si>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</si>
  <si>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</si>
  <si>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</si>
  <si>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</si>
  <si>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</si>
  <si>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</si>
  <si>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</si>
  <si>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</si>
  <si>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</si>
  <si>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</si>
  <si>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</si>
  <si>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</si>
  <si>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</si>
  <si>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</si>
  <si>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</si>
  <si>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</si>
  <si>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</si>
  <si>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</si>
  <si>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</si>
  <si>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</si>
  <si>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</si>
  <si>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</si>
  <si>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</si>
  <si>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</si>
  <si>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</si>
  <si>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</si>
  <si>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</si>
  <si>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</si>
  <si>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</si>
  <si>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</si>
  <si>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</si>
  <si>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</si>
  <si>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</si>
  <si>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</si>
  <si>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</si>
  <si>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</si>
  <si>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</si>
  <si>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</si>
  <si>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</si>
  <si>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</si>
  <si>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</si>
  <si>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</si>
  <si>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</si>
  <si>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</si>
  <si>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</si>
  <si>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</si>
  <si>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</si>
  <si>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</si>
  <si>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</si>
  <si>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</si>
  <si>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</si>
  <si>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</si>
  <si>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</si>
  <si>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</si>
  <si>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</si>
  <si>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</si>
  <si>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</si>
  <si>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</si>
  <si>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</si>
  <si>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</si>
  <si>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</si>
  <si>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</si>
  <si>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</si>
  <si>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</si>
  <si>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</si>
  <si>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</si>
  <si>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</si>
  <si>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</si>
  <si>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</si>
  <si>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</si>
  <si>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</si>
  <si>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</si>
  <si>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</si>
  <si>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</si>
  <si>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</si>
  <si>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</si>
  <si>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</si>
  <si>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</si>
  <si>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</si>
  <si>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</si>
  <si>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</si>
  <si>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</si>
  <si>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</si>
  <si>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</si>
  <si>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</si>
  <si>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</si>
  <si>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</si>
  <si>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</si>
  <si>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</si>
  <si>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</si>
  <si>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</si>
  <si>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</si>
  <si>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</si>
  <si>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</si>
  <si>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</si>
  <si>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</si>
  <si>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</si>
  <si>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</si>
  <si>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</si>
  <si>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</si>
  <si>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</si>
  <si>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</si>
  <si>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</si>
  <si>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</si>
  <si>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</si>
  <si>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</si>
  <si>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</si>
  <si>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</si>
  <si>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</si>
  <si>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</si>
  <si>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</si>
  <si>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</si>
  <si>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</si>
  <si>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</si>
  <si>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</si>
  <si>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</si>
  <si>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</si>
  <si>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</si>
  <si>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</si>
  <si>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</si>
  <si>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</si>
  <si>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</si>
  <si>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</si>
  <si>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</si>
  <si>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</si>
  <si>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</si>
  <si>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</si>
  <si>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</si>
  <si>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</si>
  <si>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</si>
  <si>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</si>
  <si>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</si>
  <si>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</si>
  <si>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</si>
  <si>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</si>
  <si>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</si>
  <si>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</si>
  <si>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</si>
  <si>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</si>
  <si>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</si>
  <si>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</si>
  <si>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</si>
  <si>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</si>
  <si>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</si>
  <si>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</si>
  <si>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</si>
  <si>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</si>
  <si>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</si>
  <si>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</si>
  <si>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</si>
  <si>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</si>
  <si>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</si>
  <si>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</si>
  <si>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</si>
  <si>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</si>
  <si>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</si>
  <si>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</si>
  <si>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</si>
  <si>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</si>
  <si>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</si>
  <si>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</si>
  <si>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</si>
  <si>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</si>
  <si>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</si>
  <si>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</si>
  <si>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</si>
  <si>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</si>
  <si>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</si>
  <si>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</si>
  <si>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</si>
  <si>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</si>
  <si>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</si>
  <si>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</si>
  <si>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</si>
  <si>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</si>
  <si>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</si>
  <si>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</si>
  <si>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</si>
  <si>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</si>
  <si>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</si>
  <si>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</si>
  <si>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</si>
  <si>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</si>
  <si>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</si>
  <si>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</si>
  <si>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</si>
  <si>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</si>
  <si>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</si>
  <si>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</si>
  <si>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</si>
  <si>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</si>
  <si>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</si>
  <si>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</si>
  <si>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</si>
  <si>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</si>
  <si>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</si>
  <si>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</si>
  <si>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</si>
  <si>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</si>
  <si>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</si>
  <si>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</si>
  <si>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</si>
  <si>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</si>
  <si>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</si>
  <si>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</si>
  <si>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</si>
  <si>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</si>
  <si>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</si>
  <si>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</si>
  <si>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</si>
  <si>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</si>
  <si>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</si>
  <si>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</si>
  <si>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</si>
  <si>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</si>
  <si>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</si>
  <si>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</si>
  <si>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</si>
  <si>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</si>
  <si>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</si>
  <si>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</si>
  <si>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</si>
  <si>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</si>
  <si>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</si>
  <si>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</si>
  <si>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</si>
  <si>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</si>
  <si>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</si>
  <si>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</si>
  <si>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</si>
  <si>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</si>
  <si>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</si>
  <si>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</si>
  <si>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</si>
  <si>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</si>
  <si>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</si>
  <si>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</si>
  <si>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</si>
  <si>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</si>
  <si>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</si>
  <si>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</si>
  <si>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</si>
  <si>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</si>
  <si>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</si>
  <si>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</si>
  <si>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</si>
  <si>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</si>
  <si>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</si>
  <si>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</si>
  <si>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</si>
  <si>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</si>
  <si>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</si>
  <si>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</si>
  <si>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</si>
  <si>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</si>
  <si>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</si>
  <si>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</si>
  <si>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</si>
  <si>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</si>
  <si>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</si>
  <si>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</si>
  <si>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</si>
  <si>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</si>
  <si>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</si>
  <si>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</si>
  <si>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</si>
  <si>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</si>
  <si>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</si>
  <si>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</si>
  <si>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</si>
  <si>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</si>
  <si>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</si>
  <si>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</si>
  <si>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</si>
  <si>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</si>
  <si>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</si>
  <si>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</si>
  <si>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</si>
  <si>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</si>
  <si>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</si>
  <si>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</si>
  <si>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</si>
  <si>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</si>
  <si>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</si>
  <si>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</si>
  <si>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</si>
  <si>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</si>
  <si>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</si>
  <si>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</si>
  <si>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</si>
  <si>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</si>
  <si>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</si>
  <si>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</si>
  <si>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</si>
  <si>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</si>
  <si>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</si>
  <si>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</si>
  <si>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</si>
  <si>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</si>
  <si>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</si>
  <si>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</si>
  <si>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</si>
  <si>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</si>
  <si>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</si>
  <si>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</si>
  <si>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</si>
  <si>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</si>
  <si>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</si>
  <si>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</si>
  <si>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</si>
  <si>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</si>
  <si>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</si>
  <si>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</si>
  <si>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</si>
  <si>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</si>
  <si>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</si>
  <si>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</si>
  <si>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</si>
  <si>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</si>
  <si>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</si>
  <si>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</si>
  <si>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</si>
  <si>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</si>
  <si>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</si>
  <si>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</si>
  <si>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</si>
  <si>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</si>
  <si>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</si>
  <si>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</si>
  <si>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</si>
  <si>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</si>
  <si>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</si>
  <si>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</si>
  <si>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</si>
  <si>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</si>
  <si>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</si>
  <si>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</si>
  <si>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</si>
  <si>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</si>
  <si>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</si>
  <si>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</si>
  <si>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</si>
  <si>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</si>
  <si>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</si>
  <si>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</si>
  <si>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</si>
  <si>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</si>
  <si>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</si>
  <si>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</si>
  <si>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</si>
  <si>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</si>
  <si>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</si>
  <si>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</si>
  <si>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</si>
  <si>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</si>
  <si>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</si>
  <si>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</si>
  <si>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</si>
  <si>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</si>
  <si>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</si>
  <si>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</si>
  <si>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</si>
  <si>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</si>
  <si>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</si>
  <si>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</si>
  <si>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</si>
  <si>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</si>
  <si>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</si>
  <si>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</si>
  <si>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</si>
  <si>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</si>
  <si>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</si>
  <si>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</si>
  <si>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</si>
  <si>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</si>
  <si>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</si>
  <si>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</si>
  <si>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</si>
  <si>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</si>
  <si>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</si>
  <si>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</si>
  <si>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</si>
  <si>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</si>
  <si>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</si>
  <si>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</si>
  <si>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</si>
  <si>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</si>
  <si>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</si>
  <si>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</si>
  <si>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</si>
  <si>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</si>
  <si>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</si>
  <si>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</si>
  <si>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</si>
  <si>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</si>
  <si>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</si>
  <si>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</si>
  <si>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</si>
  <si>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</si>
  <si>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</si>
  <si>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</si>
  <si>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</si>
  <si>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</si>
  <si>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</si>
  <si>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</si>
  <si>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</si>
  <si>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</si>
  <si>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</si>
  <si>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</si>
  <si>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</si>
  <si>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</si>
  <si>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</si>
  <si>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</si>
  <si>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</si>
  <si>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</si>
  <si>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</si>
  <si>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</si>
  <si>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</si>
  <si>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</si>
  <si>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</si>
  <si>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</si>
  <si>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</si>
  <si>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</si>
  <si>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</si>
  <si>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</si>
  <si>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</si>
  <si>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</si>
  <si>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</si>
  <si>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</si>
  <si>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</si>
  <si>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</si>
  <si>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</si>
  <si>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</si>
  <si>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</si>
  <si>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</si>
  <si>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</si>
  <si>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</si>
  <si>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</si>
  <si>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</si>
  <si>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</si>
  <si>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</si>
  <si>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</si>
  <si>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</si>
  <si>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</si>
  <si>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</si>
  <si>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</si>
  <si>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</si>
  <si>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</si>
  <si>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</si>
  <si>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</si>
  <si>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</si>
  <si>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</si>
  <si>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</si>
  <si>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</si>
  <si>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</si>
  <si>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</si>
  <si>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</si>
  <si>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</si>
  <si>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</si>
  <si>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</si>
  <si>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</si>
  <si>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</si>
  <si>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</si>
  <si>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</si>
  <si>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</si>
  <si>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</si>
  <si>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</si>
  <si>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</si>
  <si>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</si>
  <si>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</si>
  <si>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</si>
  <si>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</si>
  <si>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</si>
  <si>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</si>
  <si>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</si>
  <si>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</si>
  <si>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</si>
  <si>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</si>
  <si>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</si>
  <si>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</si>
  <si>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</si>
  <si>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</si>
  <si>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</si>
  <si>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</si>
  <si>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</si>
  <si>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</si>
  <si>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</si>
  <si>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</si>
  <si>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</si>
  <si>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</si>
  <si>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</si>
  <si>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</si>
  <si>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</si>
  <si>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</si>
  <si>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</si>
  <si>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</si>
  <si>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</si>
  <si>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</si>
  <si>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</si>
  <si>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</si>
  <si>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</si>
  <si>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</si>
  <si>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</si>
  <si>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</si>
  <si>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</si>
  <si>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</si>
  <si>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</si>
  <si>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</si>
  <si>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</si>
  <si>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</si>
  <si>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</si>
  <si>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</si>
  <si>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</si>
  <si>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</si>
  <si>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</si>
  <si>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</si>
  <si>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</si>
  <si>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</si>
  <si>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</si>
  <si>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</si>
  <si>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</si>
  <si>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</si>
  <si>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</si>
  <si>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</si>
  <si>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</si>
  <si>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</si>
  <si>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</si>
  <si>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</si>
  <si>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</si>
  <si>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</si>
  <si>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</si>
  <si>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</si>
  <si>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</si>
  <si>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</si>
  <si>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</si>
  <si>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</si>
  <si>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</si>
  <si>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</si>
  <si>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</si>
  <si>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</si>
  <si>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</si>
  <si>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</si>
  <si>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</si>
  <si>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</si>
  <si>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</si>
  <si>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</si>
  <si>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</si>
  <si>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</si>
  <si>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</si>
  <si>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</si>
  <si>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</si>
  <si>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</si>
  <si>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</si>
  <si>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</si>
  <si>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</si>
  <si>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</si>
  <si>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</si>
  <si>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</si>
  <si>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</si>
  <si>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</si>
  <si>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</si>
  <si>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</si>
  <si>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</si>
  <si>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</si>
  <si>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</si>
  <si>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</si>
  <si>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</si>
  <si>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</si>
  <si>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</si>
  <si>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</si>
  <si>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</si>
  <si>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</si>
  <si>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</si>
  <si>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</si>
  <si>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</si>
  <si>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</si>
  <si>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</si>
  <si>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</si>
  <si>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</si>
  <si>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</si>
  <si>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</si>
  <si>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</si>
  <si>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</si>
  <si>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</si>
  <si>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</si>
  <si>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</si>
  <si>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</si>
  <si>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</si>
  <si>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</si>
  <si>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</si>
  <si>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</si>
  <si>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</si>
  <si>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</si>
  <si>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</si>
  <si>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</si>
  <si>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</si>
  <si>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</si>
  <si>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</si>
  <si>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</si>
  <si>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</si>
  <si>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</si>
  <si>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</si>
  <si>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</si>
  <si>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</si>
  <si>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</si>
  <si>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</si>
  <si>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</si>
  <si>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</si>
  <si>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</si>
  <si>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</si>
  <si>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</si>
  <si>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</si>
  <si>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</si>
  <si>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</si>
  <si>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</si>
  <si>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</si>
  <si>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</si>
  <si>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</si>
  <si>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</si>
  <si>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</si>
  <si>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</si>
  <si>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</si>
  <si>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</si>
  <si>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</si>
  <si>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</si>
  <si>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</si>
  <si>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</si>
  <si>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</si>
  <si>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</si>
  <si>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</si>
  <si>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</si>
  <si>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</si>
  <si>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</si>
  <si>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</si>
  <si>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</si>
  <si>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</si>
  <si>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</si>
  <si>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</si>
  <si>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</si>
  <si>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</si>
  <si>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</si>
  <si>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</si>
  <si>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</si>
  <si>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</si>
  <si>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</si>
  <si>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</si>
  <si>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</si>
  <si>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</si>
  <si>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</si>
  <si>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</si>
  <si>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</si>
  <si>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</si>
  <si>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</si>
  <si>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</si>
  <si>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</si>
  <si>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</si>
  <si>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</si>
  <si>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</si>
  <si>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</si>
  <si>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</si>
  <si>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</si>
  <si>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</si>
  <si>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</si>
  <si>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</si>
  <si>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</si>
  <si>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</si>
  <si>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</si>
  <si>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</si>
  <si>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</si>
  <si>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</si>
  <si>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</si>
  <si>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</si>
  <si>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</si>
  <si>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</si>
  <si>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</si>
  <si>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</si>
  <si>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</si>
  <si>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</si>
  <si>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</si>
  <si>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</si>
  <si>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</si>
  <si>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</si>
  <si>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</si>
  <si>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</si>
  <si>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</si>
  <si>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</si>
  <si>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</si>
  <si>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</si>
  <si>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</si>
  <si>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</si>
  <si>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</si>
  <si>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</si>
  <si>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</si>
  <si>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</si>
  <si>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</si>
  <si>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</si>
  <si>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</si>
  <si>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</si>
  <si>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</si>
  <si>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</si>
  <si>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</si>
  <si>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</si>
  <si>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</si>
  <si>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</si>
  <si>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</si>
  <si>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</si>
  <si>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</si>
  <si>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</si>
  <si>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</si>
  <si>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</si>
  <si>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</si>
  <si>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</si>
  <si>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</si>
  <si>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</si>
  <si>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</si>
  <si>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</si>
  <si>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</si>
  <si>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</si>
  <si>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</si>
  <si>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</si>
  <si>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</si>
  <si>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</si>
  <si>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</si>
  <si>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</si>
  <si>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</si>
  <si>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</si>
  <si>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</si>
  <si>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</si>
  <si>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</si>
  <si>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</si>
  <si>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</si>
  <si>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</si>
  <si>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</si>
  <si>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</si>
  <si>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</si>
  <si>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</si>
  <si>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</si>
  <si>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</si>
  <si>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</si>
  <si>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</si>
  <si>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</si>
  <si>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</si>
  <si>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</si>
  <si>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</si>
  <si>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</si>
  <si>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</si>
  <si>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</si>
  <si>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</si>
  <si>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</si>
  <si>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</si>
  <si>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</si>
  <si>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</si>
  <si>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</si>
  <si>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</si>
  <si>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</si>
  <si>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</si>
  <si>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</si>
  <si>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</si>
  <si>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</si>
  <si>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</si>
  <si>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</si>
  <si>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</si>
  <si>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</si>
  <si>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</si>
  <si>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</si>
  <si>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</si>
  <si>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</si>
  <si>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</si>
  <si>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</si>
  <si>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</si>
  <si>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</si>
  <si>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</si>
  <si>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</si>
  <si>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</si>
  <si>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</si>
  <si>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</si>
  <si>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</si>
  <si>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</si>
  <si>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</si>
  <si>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</si>
  <si>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</si>
  <si>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</si>
  <si>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</si>
  <si>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</si>
  <si>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</si>
  <si>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</si>
  <si>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</si>
  <si>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</si>
  <si>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</si>
  <si>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</si>
  <si>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</si>
  <si>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</si>
  <si>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</si>
  <si>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</si>
  <si>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</si>
  <si>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</si>
  <si>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</si>
  <si>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</si>
  <si>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</si>
  <si>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</si>
  <si>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</si>
  <si>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</si>
  <si>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</si>
  <si>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</si>
  <si>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</si>
  <si>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</si>
  <si>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</si>
  <si>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</si>
  <si>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</si>
  <si>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</si>
  <si>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</si>
  <si>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</si>
  <si>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</si>
  <si>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</si>
  <si>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</si>
  <si>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</si>
  <si>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</si>
  <si>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</si>
  <si>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</si>
  <si>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</si>
  <si>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</si>
  <si>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</si>
  <si>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</si>
  <si>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</si>
  <si>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</si>
  <si>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</si>
  <si>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</si>
  <si>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</si>
  <si>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</si>
  <si>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</si>
  <si>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</si>
  <si>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</si>
  <si>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</si>
  <si>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</si>
  <si>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</si>
  <si>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</si>
  <si>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</si>
  <si>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</si>
  <si>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</si>
  <si>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</si>
  <si>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</si>
  <si>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</si>
  <si>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</si>
  <si>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</si>
  <si>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</si>
  <si>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</si>
  <si>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</si>
  <si>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</si>
  <si>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</si>
  <si>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</si>
  <si>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</si>
  <si>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</si>
  <si>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</si>
  <si>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</si>
  <si>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</si>
  <si>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</si>
  <si>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</si>
  <si>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</si>
  <si>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</si>
  <si>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</si>
  <si>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</si>
  <si>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</si>
  <si>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</si>
  <si>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</si>
  <si>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</si>
  <si>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</si>
  <si>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</si>
  <si>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</si>
  <si>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</si>
  <si>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</si>
  <si>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</si>
  <si>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</si>
  <si>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</si>
  <si>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</si>
  <si>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</si>
  <si>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</si>
  <si>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</si>
  <si>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</si>
  <si>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</si>
  <si>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</si>
  <si>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</si>
  <si>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</si>
  <si>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</si>
  <si>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</si>
  <si>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</si>
  <si>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</si>
  <si>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</si>
  <si>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</si>
  <si>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</si>
  <si>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</si>
  <si>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</si>
  <si>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</si>
  <si>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</si>
  <si>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</si>
  <si>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</si>
  <si>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</si>
  <si>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</si>
  <si>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</si>
  <si>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</si>
  <si>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</si>
  <si>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</si>
  <si>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</si>
  <si>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</si>
  <si>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</si>
  <si>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</si>
  <si>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</si>
  <si>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</si>
  <si>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</si>
  <si>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</si>
  <si>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</si>
  <si>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</si>
  <si>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</si>
  <si>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</si>
  <si>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</si>
  <si>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</si>
  <si>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</si>
  <si>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</si>
  <si>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</si>
  <si>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</si>
  <si>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</si>
  <si>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</si>
  <si>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</si>
  <si>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</si>
  <si>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</si>
  <si>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</si>
  <si>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</si>
  <si>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</si>
  <si>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</si>
  <si>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</si>
  <si>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</si>
  <si>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</si>
  <si>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</si>
  <si>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</si>
  <si>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</si>
  <si>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</si>
  <si>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</si>
  <si>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</si>
  <si>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</si>
  <si>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</si>
  <si>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</si>
  <si>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</si>
  <si>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</si>
  <si>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</si>
  <si>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</si>
  <si>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</si>
  <si>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</si>
  <si>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</si>
  <si>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</si>
  <si>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</si>
  <si>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</si>
  <si>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</si>
  <si>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</si>
  <si>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</si>
  <si>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</si>
  <si>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</si>
  <si>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</si>
  <si>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</si>
  <si>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</si>
  <si>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</si>
  <si>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</si>
  <si>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</si>
  <si>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</si>
  <si>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</si>
  <si>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</si>
  <si>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</si>
  <si>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</si>
  <si>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</si>
  <si>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</si>
  <si>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</si>
  <si>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</si>
  <si>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</si>
  <si>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</si>
  <si>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</si>
  <si>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</si>
  <si>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</si>
  <si>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</si>
  <si>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</si>
  <si>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</si>
  <si>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</si>
  <si>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</si>
  <si>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</si>
  <si>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</si>
  <si>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</si>
  <si>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</si>
  <si>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</si>
  <si>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</si>
  <si>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</si>
  <si>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</si>
  <si>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</si>
  <si>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</si>
  <si>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</si>
  <si>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</si>
  <si>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</si>
  <si>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</si>
  <si>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</si>
  <si>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</si>
  <si>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</si>
  <si>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</si>
  <si>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</si>
  <si>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</si>
  <si>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</si>
  <si>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</si>
  <si>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</si>
  <si>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</si>
  <si>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</si>
  <si>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</si>
  <si>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</si>
  <si>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</si>
  <si>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</si>
  <si>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</si>
  <si>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</si>
  <si>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</si>
  <si>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</si>
  <si>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</si>
  <si>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</si>
  <si>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</si>
  <si>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</si>
  <si>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</si>
  <si>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</si>
  <si>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</si>
  <si>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</si>
  <si>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</si>
  <si>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</si>
  <si>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</si>
  <si>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</si>
  <si>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</si>
  <si>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</si>
  <si>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</si>
  <si>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</si>
  <si>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</si>
  <si>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</si>
  <si>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</si>
  <si>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</si>
  <si>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</si>
  <si>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</si>
  <si>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</si>
  <si>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</si>
  <si>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</si>
  <si>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</si>
  <si>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</si>
  <si>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</si>
  <si>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</si>
  <si>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</si>
  <si>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</si>
  <si>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</si>
  <si>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</si>
  <si>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</si>
  <si>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</si>
  <si>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</si>
  <si>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</si>
  <si>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</si>
  <si>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</si>
  <si>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</si>
  <si>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</si>
  <si>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</si>
  <si>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</si>
  <si>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</si>
  <si>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</si>
  <si>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</si>
  <si>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</si>
  <si>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</si>
  <si>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</si>
  <si>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</si>
  <si>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</si>
  <si>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</si>
  <si>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</si>
  <si>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</si>
  <si>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</si>
  <si>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</si>
  <si>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</si>
  <si>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</si>
  <si>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</si>
  <si>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</si>
  <si>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</si>
  <si>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</si>
  <si>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</si>
  <si>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</si>
  <si>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</si>
  <si>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</si>
  <si>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</si>
  <si>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</si>
  <si>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</si>
  <si>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</si>
  <si>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</si>
  <si>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</si>
  <si>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</si>
  <si>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</si>
  <si>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</si>
  <si>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</si>
  <si>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</si>
  <si>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</si>
  <si>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</si>
  <si>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</si>
  <si>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</si>
  <si>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</si>
  <si>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</si>
  <si>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</si>
  <si>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</si>
  <si>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</si>
  <si>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</si>
  <si>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</si>
  <si>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</si>
  <si>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</si>
  <si>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</si>
  <si>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</si>
  <si>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</si>
  <si>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</si>
  <si>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</si>
  <si>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</si>
  <si>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</si>
  <si>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</si>
  <si>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</si>
  <si>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</si>
  <si>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</si>
  <si>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</si>
  <si>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</si>
  <si>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</si>
  <si>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</si>
  <si>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</si>
  <si>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</si>
  <si>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</si>
  <si>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</si>
  <si>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</si>
  <si>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</si>
  <si>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</si>
  <si>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</si>
  <si>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</si>
  <si>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</si>
  <si>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</si>
  <si>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</si>
  <si>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</si>
  <si>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</si>
  <si>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</si>
  <si>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</si>
  <si>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</si>
  <si>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</si>
  <si>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</si>
  <si>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</si>
  <si>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</si>
  <si>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</si>
  <si>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</si>
  <si>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</si>
  <si>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</si>
  <si>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</si>
  <si>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</si>
  <si>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</si>
  <si>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</si>
  <si>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</si>
  <si>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</si>
  <si>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</si>
  <si>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</si>
  <si>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</si>
  <si>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</si>
  <si>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</si>
  <si>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</si>
  <si>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</si>
  <si>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</si>
  <si>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</si>
  <si>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</si>
  <si>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</si>
  <si>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</si>
  <si>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</si>
  <si>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</si>
  <si>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</si>
  <si>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</si>
  <si>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</si>
  <si>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</si>
  <si>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</si>
  <si>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</si>
  <si>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</si>
  <si>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</si>
  <si>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</si>
  <si>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</si>
  <si>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</si>
  <si>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</si>
  <si>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</si>
  <si>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</si>
  <si>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</si>
  <si>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</si>
  <si>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</si>
  <si>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</si>
  <si>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</si>
  <si>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</si>
  <si>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</si>
  <si>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</si>
  <si>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</si>
  <si>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</si>
  <si>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</si>
  <si>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</si>
  <si>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</si>
  <si>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</si>
  <si>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</si>
  <si>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</si>
  <si>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</si>
  <si>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</si>
  <si>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</si>
  <si>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</si>
  <si>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</si>
  <si>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</si>
  <si>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</si>
  <si>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</si>
  <si>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</si>
  <si>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</si>
  <si>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</si>
  <si>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</si>
  <si>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</si>
  <si>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</si>
  <si>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</si>
  <si>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</si>
  <si>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</si>
  <si>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</si>
  <si>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</si>
  <si>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</si>
  <si>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</si>
  <si>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</si>
  <si>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</si>
  <si>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</si>
  <si>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</si>
  <si>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</si>
  <si>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</si>
  <si>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</si>
  <si>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</si>
  <si>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</si>
  <si>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</si>
  <si>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</si>
  <si>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</si>
  <si>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</si>
  <si>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</si>
  <si>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</si>
  <si>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</si>
  <si>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</si>
  <si>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</si>
  <si>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</si>
  <si>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</si>
  <si>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</si>
  <si>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</si>
  <si>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</si>
  <si>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</si>
  <si>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</si>
  <si>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</si>
  <si>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</si>
  <si>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</si>
  <si>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</si>
  <si>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</si>
  <si>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</si>
  <si>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</si>
  <si>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</si>
  <si>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</si>
  <si>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</si>
  <si>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</si>
  <si>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</si>
  <si>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</si>
  <si>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</si>
  <si>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</si>
  <si>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</si>
  <si>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</si>
  <si>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</si>
  <si>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</si>
  <si>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</si>
  <si>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</si>
  <si>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</si>
  <si>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</si>
  <si>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</si>
  <si>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</si>
  <si>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</si>
  <si>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</si>
  <si>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</si>
  <si>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</si>
  <si>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</si>
  <si>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</si>
  <si>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</si>
  <si>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</si>
  <si>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</si>
  <si>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</si>
  <si>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</si>
  <si>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</si>
  <si>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</si>
  <si>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</si>
  <si>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</si>
  <si>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</si>
  <si>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</si>
  <si>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</si>
  <si>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</si>
  <si>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</si>
  <si>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</si>
  <si>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</si>
  <si>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</si>
  <si>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</si>
  <si>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</si>
  <si>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</si>
  <si>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</si>
  <si>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</si>
  <si>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</si>
  <si>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</si>
  <si>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</si>
  <si>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</si>
  <si>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</si>
  <si>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</si>
  <si>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</si>
  <si>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</si>
  <si>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</si>
  <si>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</si>
  <si>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</si>
  <si>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</si>
  <si>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</si>
  <si>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</si>
  <si>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</si>
  <si>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</si>
  <si>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</si>
  <si>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</si>
  <si>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</si>
  <si>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</si>
  <si>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</si>
  <si>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</si>
  <si>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</si>
  <si>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</si>
  <si>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</si>
  <si>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</si>
  <si>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</si>
  <si>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</si>
  <si>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</si>
  <si>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</si>
  <si>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</si>
  <si>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</si>
  <si>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</si>
  <si>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</si>
  <si>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</si>
  <si>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</si>
  <si>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</si>
  <si>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</si>
  <si>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</si>
  <si>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</si>
  <si>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</si>
  <si>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</si>
  <si>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</si>
  <si>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</si>
  <si>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</si>
  <si>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</si>
  <si>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</si>
  <si>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</si>
  <si>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</si>
  <si>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</si>
  <si>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</si>
  <si>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</si>
  <si>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</si>
  <si>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</si>
  <si>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</si>
  <si>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</si>
  <si>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</si>
  <si>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</si>
  <si>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</si>
  <si>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</si>
  <si>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</si>
  <si>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</si>
  <si>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</si>
  <si>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</si>
  <si>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</si>
  <si>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</si>
  <si>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</si>
  <si>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</si>
  <si>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</si>
  <si>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</si>
  <si>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</si>
  <si>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</si>
  <si>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</si>
  <si>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</si>
  <si>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</si>
  <si>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</si>
  <si>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</si>
  <si>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</si>
  <si>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</si>
  <si>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</si>
  <si>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</si>
  <si>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</si>
  <si>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</si>
  <si>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</si>
  <si>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</si>
  <si>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</si>
  <si>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</si>
  <si>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</si>
  <si>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</si>
  <si>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</si>
  <si>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</si>
  <si>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</si>
  <si>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</si>
  <si>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</si>
  <si>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</si>
  <si>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</si>
  <si>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</si>
  <si>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</si>
  <si>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</si>
  <si>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</si>
  <si>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</si>
  <si>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</si>
  <si>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</si>
  <si>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</si>
  <si>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</si>
  <si>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</si>
  <si>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</si>
  <si>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</si>
  <si>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</si>
  <si>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</si>
  <si>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</si>
  <si>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</si>
  <si>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</si>
  <si>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</si>
  <si>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</si>
  <si>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</si>
  <si>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</si>
  <si>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</si>
  <si>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</si>
  <si>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</si>
  <si>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</si>
  <si>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</si>
  <si>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</si>
  <si>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</si>
  <si>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</si>
  <si>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</si>
  <si>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</si>
  <si>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</si>
  <si>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</si>
  <si>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</si>
  <si>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</si>
  <si>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</si>
  <si>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</si>
  <si>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</si>
  <si>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</si>
  <si>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</si>
  <si>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</si>
  <si>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</si>
  <si>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</si>
  <si>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</si>
  <si>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</si>
  <si>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</si>
  <si>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</si>
  <si>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</si>
  <si>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</si>
  <si>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</si>
  <si>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</si>
  <si>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</si>
  <si>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</si>
  <si>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</si>
  <si>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</si>
  <si>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</si>
  <si>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</si>
  <si>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</si>
  <si>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</si>
  <si>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</si>
  <si>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</si>
  <si>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</si>
  <si>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</si>
  <si>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</si>
  <si>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</si>
  <si>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</si>
  <si>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</si>
  <si>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</si>
  <si>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</si>
  <si>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</si>
  <si>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</si>
  <si>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</si>
  <si>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</si>
  <si>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</si>
  <si>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</si>
  <si>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</si>
  <si>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</si>
  <si>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</si>
  <si>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</si>
  <si>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</si>
  <si>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</si>
  <si>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</si>
  <si>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</si>
  <si>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</si>
  <si>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</si>
  <si>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</si>
  <si>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</si>
  <si>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</si>
  <si>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</si>
  <si>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</si>
  <si>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</si>
  <si>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</si>
  <si>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</si>
  <si>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</si>
  <si>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</si>
  <si>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</si>
  <si>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</si>
  <si>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</si>
  <si>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</si>
  <si>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</si>
  <si>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</si>
  <si>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</si>
  <si>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</si>
  <si>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</si>
  <si>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</si>
  <si>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</si>
  <si>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</si>
  <si>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</si>
  <si>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</si>
  <si>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</si>
  <si>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</si>
  <si>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</si>
  <si>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</si>
  <si>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</si>
  <si>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</si>
  <si>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</si>
  <si>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</si>
  <si>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</si>
  <si>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</si>
  <si>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</si>
  <si>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</si>
  <si>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</si>
  <si>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</si>
  <si>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</si>
  <si>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</si>
  <si>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</si>
  <si>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</si>
  <si>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</si>
  <si>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</si>
  <si>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</si>
  <si>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</si>
  <si>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</si>
  <si>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</si>
  <si>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</si>
  <si>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</si>
  <si>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</si>
  <si>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</si>
  <si>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</si>
  <si>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</si>
  <si>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</si>
  <si>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</si>
  <si>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</si>
  <si>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</si>
  <si>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</si>
  <si>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</si>
  <si>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</si>
  <si>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</si>
  <si>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</si>
  <si>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</si>
  <si>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</si>
  <si>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</si>
  <si>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</si>
  <si>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</si>
  <si>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</si>
  <si>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</si>
  <si>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</si>
  <si>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</si>
  <si>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</si>
  <si>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</si>
  <si>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</si>
  <si>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</si>
  <si>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</si>
  <si>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</si>
  <si>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</si>
  <si>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</si>
  <si>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</si>
  <si>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</si>
  <si>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</si>
  <si>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</si>
  <si>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</si>
  <si>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</si>
  <si>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</si>
  <si>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</si>
  <si>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</si>
  <si>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</si>
  <si>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</si>
  <si>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</si>
  <si>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</si>
  <si>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</si>
  <si>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</si>
  <si>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</si>
  <si>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</si>
  <si>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</si>
  <si>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</si>
  <si>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</si>
  <si>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</si>
  <si>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</si>
  <si>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</si>
  <si>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</si>
  <si>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</si>
  <si>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</si>
  <si>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</si>
  <si>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</si>
  <si>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</si>
  <si>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</si>
  <si>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</si>
  <si>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</si>
  <si>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</si>
  <si>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</si>
  <si>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</si>
  <si>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</si>
  <si>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</si>
  <si>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</si>
  <si>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</si>
  <si>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</si>
  <si>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</si>
  <si>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</si>
  <si>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</si>
  <si>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</si>
  <si>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</si>
  <si>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</si>
  <si>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</si>
  <si>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</si>
  <si>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</si>
  <si>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</si>
  <si>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</si>
  <si>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</si>
  <si>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</si>
  <si>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</si>
  <si>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</si>
  <si>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</si>
  <si>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</si>
  <si>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</si>
  <si>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</si>
  <si>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</si>
  <si>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</si>
  <si>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</si>
  <si>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</si>
  <si>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</si>
  <si>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</si>
  <si>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</si>
  <si>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</si>
  <si>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</si>
  <si>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</si>
  <si>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</si>
  <si>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</si>
  <si>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</si>
  <si>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</si>
  <si>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</si>
  <si>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</si>
  <si>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</si>
  <si>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</si>
  <si>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</si>
  <si>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</si>
  <si>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</si>
  <si>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</si>
  <si>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</si>
  <si>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</si>
  <si>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</si>
  <si>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</si>
  <si>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</si>
  <si>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</si>
  <si>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</si>
  <si>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</si>
  <si>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</si>
  <si>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</si>
  <si>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</si>
  <si>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</si>
  <si>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</si>
  <si>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</si>
  <si>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</si>
  <si>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</si>
  <si>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</si>
  <si>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</si>
  <si>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</si>
  <si>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</si>
  <si>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</si>
  <si>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</si>
  <si>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</si>
  <si>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</si>
  <si>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</si>
  <si>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</si>
  <si>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</si>
  <si>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</si>
  <si>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</si>
  <si>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</si>
  <si>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</si>
  <si>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</si>
  <si>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</si>
  <si>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</si>
  <si>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</si>
  <si>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</si>
  <si>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</si>
  <si>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</si>
  <si>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</si>
  <si>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</si>
  <si>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</si>
  <si>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</si>
  <si>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</si>
  <si>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</si>
  <si>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</si>
  <si>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</si>
  <si>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</si>
  <si>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</si>
  <si>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</si>
  <si>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</si>
  <si>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</si>
  <si>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</si>
  <si>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</si>
  <si>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</si>
  <si>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</si>
  <si>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</si>
  <si>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</si>
  <si>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</si>
  <si>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</si>
  <si>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</si>
  <si>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</si>
  <si>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</si>
  <si>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</si>
  <si>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</si>
  <si>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</si>
  <si>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</si>
  <si>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</si>
  <si>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</si>
  <si>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</si>
  <si>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</si>
  <si>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</si>
  <si>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</si>
  <si>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</si>
  <si>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</si>
  <si>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</si>
  <si>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</si>
  <si>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</si>
  <si>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</si>
  <si>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</si>
  <si>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</si>
  <si>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</si>
  <si>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</si>
  <si>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</si>
  <si>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</si>
  <si>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</si>
  <si>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</si>
  <si>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</si>
  <si>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</si>
  <si>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</si>
  <si>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</si>
  <si>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</si>
  <si>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</si>
  <si>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</si>
  <si>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</si>
  <si>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</si>
  <si>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</si>
  <si>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</si>
  <si>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</si>
  <si>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</si>
  <si>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</si>
  <si>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</si>
  <si>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</si>
  <si>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</si>
  <si>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</si>
  <si>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</si>
  <si>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</si>
  <si>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</si>
  <si>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</si>
  <si>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</si>
  <si>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</si>
  <si>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</si>
  <si>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</si>
  <si>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</si>
  <si>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</si>
  <si>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</si>
  <si>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</si>
  <si>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</si>
  <si>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</si>
  <si>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</si>
  <si>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</si>
  <si>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</si>
  <si>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</si>
  <si>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</si>
  <si>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</si>
  <si>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</si>
  <si>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</si>
  <si>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</si>
  <si>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</si>
  <si>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</si>
  <si>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</si>
  <si>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</si>
  <si>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</si>
  <si>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</si>
  <si>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</si>
  <si>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</si>
  <si>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</si>
  <si>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</si>
  <si>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</si>
  <si>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</si>
  <si>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</si>
  <si>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</si>
  <si>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</si>
  <si>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</si>
  <si>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</si>
  <si>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</si>
  <si>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</si>
  <si>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</si>
  <si>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</si>
  <si>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</si>
  <si>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</si>
  <si>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</si>
  <si>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</si>
  <si>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</si>
  <si>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</si>
  <si>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</si>
  <si>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</si>
  <si>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</si>
  <si>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</si>
  <si>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</si>
  <si>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</si>
  <si>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</si>
  <si>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</si>
  <si>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</si>
  <si>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</si>
  <si>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</si>
  <si>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</si>
  <si>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</si>
  <si>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</si>
  <si>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</si>
  <si>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</si>
  <si>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</si>
  <si>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</si>
  <si>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</si>
  <si>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</si>
  <si>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</si>
  <si>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</si>
  <si>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</si>
  <si>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</si>
  <si>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</si>
  <si>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</si>
  <si>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</si>
  <si>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</si>
  <si>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</si>
  <si>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</si>
  <si>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</si>
  <si>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</si>
  <si>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</si>
  <si>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</si>
  <si>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</si>
  <si>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</si>
  <si>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</si>
  <si>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</si>
  <si>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</si>
  <si>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</si>
  <si>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</si>
  <si>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</si>
  <si>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</si>
  <si>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</si>
  <si>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</si>
  <si>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</si>
  <si>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</si>
  <si>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</si>
  <si>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</si>
  <si>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</si>
  <si>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</si>
  <si>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</si>
  <si>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</si>
  <si>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</si>
  <si>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</si>
  <si>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</si>
  <si>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</si>
  <si>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</si>
  <si>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</si>
  <si>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</si>
  <si>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</si>
  <si>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</si>
  <si>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</si>
  <si>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</si>
  <si>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</si>
  <si>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</si>
  <si>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</si>
  <si>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</si>
  <si>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</si>
  <si>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</si>
  <si>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</si>
  <si>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</si>
  <si>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</si>
  <si>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</si>
  <si>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</si>
  <si>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</si>
  <si>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</si>
  <si>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</si>
  <si>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</si>
  <si>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</si>
  <si>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</si>
  <si>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</si>
  <si>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</si>
  <si>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</si>
  <si>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</si>
  <si>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</si>
  <si>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</si>
  <si>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</si>
  <si>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</si>
  <si>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</si>
  <si>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</si>
  <si>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</si>
  <si>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</si>
  <si>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</si>
  <si>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</si>
  <si>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</si>
  <si>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</si>
  <si>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</si>
  <si>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</si>
  <si>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</si>
  <si>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</si>
  <si>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</si>
  <si>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</si>
  <si>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</si>
  <si>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</si>
  <si>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</si>
  <si>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</si>
  <si>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</si>
  <si>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</si>
  <si>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</si>
  <si>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</si>
  <si>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</si>
  <si>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</si>
  <si>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</si>
  <si>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</si>
  <si>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</si>
  <si>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</si>
  <si>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</si>
  <si>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</si>
  <si>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</si>
  <si>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</si>
  <si>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</si>
  <si>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</si>
  <si>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</si>
  <si>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</si>
  <si>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</si>
  <si>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</si>
  <si>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</si>
  <si>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</si>
  <si>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</si>
  <si>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</si>
  <si>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</si>
  <si>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</si>
  <si>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</si>
  <si>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</si>
  <si>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</si>
  <si>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</si>
  <si>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</si>
  <si>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</si>
  <si>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</si>
  <si>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</si>
  <si>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</si>
  <si>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</si>
  <si>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</si>
  <si>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</si>
  <si>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</si>
  <si>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</si>
  <si>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</si>
  <si>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</si>
  <si>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</si>
  <si>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</si>
  <si>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</si>
  <si>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</si>
  <si>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</si>
  <si>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</si>
  <si>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</si>
  <si>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</si>
  <si>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</si>
  <si>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</si>
  <si>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</si>
  <si>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</si>
  <si>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</si>
  <si>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</si>
  <si>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</si>
  <si>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</si>
  <si>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</si>
  <si>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</si>
  <si>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</si>
  <si>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</si>
  <si>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</si>
  <si>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</si>
  <si>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</si>
  <si>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</si>
  <si>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</si>
  <si>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</si>
  <si>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</si>
  <si>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</si>
  <si>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</si>
  <si>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</si>
  <si>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</si>
  <si>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</si>
  <si>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</si>
  <si>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</si>
  <si>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</si>
  <si>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</si>
  <si>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</si>
  <si>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</si>
  <si>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</si>
  <si>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</si>
  <si>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</si>
  <si>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</si>
  <si>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</si>
  <si>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</si>
  <si>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</si>
  <si>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</si>
  <si>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</si>
  <si>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</si>
  <si>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</si>
  <si>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</si>
  <si>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</si>
  <si>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</si>
  <si>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</si>
  <si>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</si>
  <si>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</si>
  <si>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</si>
  <si>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</si>
  <si>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</si>
  <si>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</si>
  <si>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</si>
  <si>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</si>
  <si>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</si>
  <si>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</si>
  <si>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</si>
  <si>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</si>
  <si>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</si>
  <si>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</si>
  <si>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</si>
  <si>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</si>
  <si>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</si>
  <si>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</si>
  <si>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</si>
  <si>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</si>
  <si>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</si>
  <si>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</si>
  <si>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</si>
  <si>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</si>
  <si>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</si>
  <si>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</si>
  <si>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</si>
  <si>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</si>
  <si>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</si>
  <si>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</si>
  <si>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</si>
  <si>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</si>
  <si>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</si>
  <si>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</si>
  <si>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</si>
  <si>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</si>
  <si>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</si>
  <si>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</si>
  <si>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</si>
  <si>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</si>
  <si>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</si>
  <si>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</si>
  <si>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</si>
  <si>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</si>
  <si>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</si>
  <si>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</si>
  <si>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</si>
  <si>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</si>
  <si>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</si>
  <si>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</si>
  <si>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</si>
  <si>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</si>
  <si>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</si>
  <si>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</si>
  <si>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</si>
  <si>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</si>
  <si>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</si>
  <si>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</si>
  <si>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</si>
  <si>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</si>
  <si>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</si>
  <si>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</si>
  <si>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</si>
  <si>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</si>
  <si>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</si>
  <si>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</si>
  <si>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</si>
  <si>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</si>
  <si>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</si>
  <si>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</si>
  <si>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</si>
  <si>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</si>
  <si>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</si>
  <si>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</si>
  <si>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</si>
  <si>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</si>
  <si>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</si>
  <si>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</si>
  <si>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</si>
  <si>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</si>
  <si>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</si>
  <si>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</si>
  <si>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</si>
  <si>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</si>
  <si>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</si>
  <si>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</si>
  <si>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</si>
  <si>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</si>
  <si>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</si>
  <si>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</si>
  <si>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</si>
  <si>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</si>
  <si>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</si>
  <si>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</si>
  <si>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</si>
  <si>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</si>
  <si>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</si>
  <si>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</si>
  <si>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</si>
  <si>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</si>
  <si>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</si>
  <si>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</si>
  <si>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</si>
  <si>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</si>
  <si>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</si>
  <si>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</si>
  <si>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</si>
  <si>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</si>
  <si>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</si>
  <si>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</si>
  <si>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</si>
  <si>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</si>
  <si>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</si>
  <si>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</si>
  <si>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</si>
  <si>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</si>
  <si>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</si>
  <si>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</si>
  <si>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</si>
  <si>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</si>
  <si>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</si>
  <si>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</si>
  <si>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</si>
  <si>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</si>
  <si>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</si>
  <si>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</si>
  <si>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</si>
  <si>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</si>
  <si>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</si>
  <si>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</si>
  <si>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</si>
  <si>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</si>
  <si>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</si>
  <si>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</si>
  <si>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</si>
  <si>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</si>
  <si>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</si>
  <si>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</si>
  <si>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</si>
  <si>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</si>
  <si>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</si>
  <si>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</si>
  <si>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</si>
  <si>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</si>
  <si>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</si>
  <si>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</si>
  <si>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</si>
  <si>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</si>
  <si>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</si>
  <si>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</si>
  <si>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</si>
  <si>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</si>
  <si>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</si>
  <si>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</si>
  <si>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</si>
  <si>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</si>
  <si>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</si>
  <si>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</si>
  <si>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</si>
  <si>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</si>
  <si>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</si>
  <si>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</si>
  <si>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</si>
  <si>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</si>
  <si>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</si>
  <si>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</si>
  <si>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</si>
  <si>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</si>
  <si>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</si>
  <si>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</si>
  <si>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</si>
  <si>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</si>
  <si>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</si>
  <si>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</si>
  <si>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</si>
  <si>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</si>
  <si>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</si>
  <si>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</si>
  <si>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</si>
  <si>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</si>
  <si>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</si>
  <si>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</si>
  <si>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</si>
  <si>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</si>
  <si>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</si>
  <si>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</si>
  <si>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</si>
  <si>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</si>
  <si>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</si>
  <si>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</si>
  <si>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</si>
  <si>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</si>
  <si>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</si>
  <si>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</si>
  <si>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</si>
  <si>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</si>
  <si>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</si>
  <si>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</si>
  <si>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</si>
  <si>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</si>
  <si>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</si>
  <si>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</si>
  <si>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</si>
  <si>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</si>
  <si>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</si>
  <si>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</si>
  <si>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</si>
  <si>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</si>
  <si>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</si>
  <si>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</si>
  <si>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</si>
  <si>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</si>
  <si>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</si>
  <si>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</si>
  <si>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</si>
  <si>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</si>
  <si>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</si>
  <si>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</si>
  <si>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</si>
  <si>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</si>
  <si>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</si>
  <si>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</si>
  <si>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</si>
  <si>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</si>
  <si>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</si>
  <si>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</si>
  <si>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</si>
  <si>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</si>
  <si>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</si>
  <si>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</si>
  <si>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</si>
  <si>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</si>
  <si>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</si>
  <si>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</si>
  <si>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</si>
  <si>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</si>
  <si>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</si>
  <si>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</si>
  <si>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</si>
  <si>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</si>
  <si>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</si>
  <si>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</si>
  <si>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</si>
  <si>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</si>
  <si>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</si>
  <si>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</si>
  <si>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</si>
  <si>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</si>
  <si>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</si>
  <si>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</si>
  <si>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</si>
  <si>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</si>
  <si>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</si>
  <si>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</si>
  <si>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</si>
  <si>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</si>
  <si>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</si>
  <si>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</si>
  <si>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</si>
  <si>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</si>
  <si>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</si>
  <si>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</si>
  <si>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</si>
  <si>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</si>
  <si>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</si>
  <si>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</si>
  <si>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</si>
  <si>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</si>
  <si>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</si>
  <si>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</si>
  <si>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</si>
  <si>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</si>
  <si>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</si>
  <si>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</si>
  <si>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</si>
  <si>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</si>
  <si>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</si>
  <si>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</si>
  <si>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</si>
  <si>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</si>
  <si>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</si>
  <si>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</si>
  <si>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</si>
  <si>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</si>
  <si>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</si>
  <si>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</si>
  <si>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</si>
  <si>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</si>
  <si>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</si>
  <si>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</si>
  <si>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</si>
  <si>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</si>
  <si>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</si>
  <si>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</si>
  <si>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</si>
  <si>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</si>
  <si>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</si>
  <si>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</si>
  <si>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</si>
  <si>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</si>
  <si>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</si>
  <si>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</si>
  <si>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</si>
  <si>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</si>
  <si>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</si>
  <si>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</si>
  <si>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</si>
  <si>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</si>
  <si>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</si>
  <si>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</si>
  <si>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</si>
  <si>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</si>
  <si>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</si>
  <si>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</si>
  <si>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</si>
  <si>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</si>
  <si>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</si>
  <si>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</si>
  <si>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</si>
  <si>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</si>
  <si>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</si>
  <si>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</si>
  <si>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</si>
  <si>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</si>
  <si>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</si>
  <si>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</si>
  <si>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</si>
  <si>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</si>
  <si>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</si>
  <si>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</si>
  <si>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</si>
  <si>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</si>
  <si>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</si>
  <si>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</si>
  <si>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</si>
  <si>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</si>
  <si>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</si>
  <si>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</si>
  <si>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</si>
  <si>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</si>
  <si>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</si>
  <si>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</si>
  <si>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</si>
  <si>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</si>
  <si>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</si>
  <si>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</si>
  <si>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</si>
  <si>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</si>
  <si>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</si>
  <si>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</si>
  <si>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</si>
  <si>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</si>
  <si>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</si>
  <si>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</si>
  <si>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</si>
  <si>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</si>
  <si>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</si>
  <si>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</si>
  <si>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</si>
  <si>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</si>
  <si>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</si>
  <si>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</si>
  <si>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</si>
  <si>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</si>
  <si>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</si>
  <si>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</si>
  <si>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</si>
  <si>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</si>
  <si>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</si>
  <si>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</si>
  <si>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</si>
  <si>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</si>
  <si>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</si>
  <si>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</si>
  <si>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</si>
  <si>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</si>
  <si>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</si>
  <si>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</si>
  <si>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</si>
  <si>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</si>
  <si>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</si>
  <si>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</si>
  <si>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</si>
  <si>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</si>
  <si>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</si>
  <si>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</si>
  <si>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</si>
  <si>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</si>
  <si>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</si>
  <si>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</si>
  <si>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</si>
  <si>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</si>
  <si>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</si>
  <si>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</si>
  <si>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</si>
  <si>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</si>
  <si>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</si>
  <si>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</si>
  <si>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</si>
  <si>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</si>
  <si>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</si>
  <si>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</si>
  <si>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</si>
  <si>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</si>
  <si>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</si>
  <si>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</si>
  <si>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</si>
  <si>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</si>
  <si>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</si>
  <si>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</si>
  <si>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</si>
  <si>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</si>
  <si>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</si>
  <si>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</si>
  <si>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</si>
  <si>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</si>
  <si>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</si>
  <si>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</si>
  <si>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</si>
  <si>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</si>
  <si>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</si>
  <si>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</si>
  <si>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</si>
  <si>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</si>
  <si>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</si>
  <si>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</si>
  <si>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</si>
  <si>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</si>
  <si>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</si>
  <si>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</si>
  <si>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</si>
  <si>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</si>
  <si>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</si>
  <si>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</si>
  <si>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</si>
  <si>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</si>
  <si>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</si>
  <si>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</si>
  <si>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</si>
  <si>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</si>
  <si>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</si>
  <si>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</si>
  <si>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</si>
  <si>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</si>
  <si>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</si>
  <si>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</si>
  <si>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</si>
  <si>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</si>
  <si>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</si>
  <si>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</si>
  <si>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</si>
  <si>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</si>
  <si>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</si>
  <si>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</si>
  <si>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</si>
  <si>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</si>
  <si>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</si>
  <si>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</si>
  <si>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</si>
  <si>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</si>
  <si>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</si>
  <si>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</si>
  <si>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</si>
  <si>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</si>
  <si>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</si>
  <si>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</si>
  <si>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</si>
  <si>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</si>
  <si>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</si>
  <si>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</si>
  <si>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</si>
  <si>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</si>
  <si>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</si>
  <si>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</si>
  <si>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</si>
  <si>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</si>
  <si>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</si>
  <si>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</si>
  <si>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</si>
  <si>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</si>
  <si>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</si>
  <si>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</si>
  <si>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</si>
  <si>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</si>
  <si>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</si>
  <si>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</si>
  <si>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</si>
  <si>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</si>
  <si>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</si>
  <si>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</si>
  <si>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</si>
  <si>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</si>
  <si>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</si>
  <si>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</si>
  <si>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</si>
  <si>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</si>
  <si>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</si>
  <si>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</si>
  <si>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</si>
  <si>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</si>
  <si>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</si>
  <si>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</si>
  <si>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</si>
  <si>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</si>
  <si>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</si>
  <si>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</si>
  <si>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</si>
  <si>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</si>
  <si>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</si>
  <si>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</si>
  <si>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</si>
  <si>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</si>
  <si>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</si>
  <si>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</si>
  <si>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</si>
  <si>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</si>
  <si>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</si>
  <si>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</si>
  <si>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</si>
  <si>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</si>
  <si>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</si>
  <si>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</si>
  <si>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</si>
  <si>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</si>
  <si>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</si>
  <si>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</si>
  <si>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</si>
  <si>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</si>
  <si>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</si>
  <si>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</si>
  <si>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</si>
  <si>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</si>
  <si>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</si>
  <si>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</si>
  <si>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</si>
  <si>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</si>
  <si>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</si>
  <si>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</si>
  <si>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</si>
  <si>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</si>
  <si>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</si>
  <si>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</si>
  <si>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</si>
  <si>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</si>
  <si>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</si>
  <si>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</si>
  <si>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</si>
  <si>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</si>
  <si>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</si>
  <si>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</si>
  <si>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</si>
  <si>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</si>
  <si>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</si>
  <si>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</si>
  <si>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</si>
  <si>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</si>
  <si>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</si>
  <si>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</si>
  <si>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</si>
  <si>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</si>
  <si>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</si>
  <si>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</si>
  <si>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</si>
  <si>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</si>
  <si>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</si>
  <si>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</si>
  <si>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</si>
  <si>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</si>
  <si>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</si>
  <si>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</si>
  <si>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</si>
  <si>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</si>
  <si>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</si>
  <si>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</si>
  <si>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</si>
  <si>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</si>
  <si>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</si>
  <si>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</si>
  <si>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</si>
  <si>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</si>
  <si>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</si>
  <si>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</si>
  <si>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</si>
  <si>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</si>
  <si>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</si>
  <si>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</si>
  <si>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</si>
  <si>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</si>
  <si>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</si>
  <si>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</si>
  <si>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</si>
  <si>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</si>
  <si>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</si>
  <si>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</si>
  <si>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</si>
  <si>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</si>
  <si>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</si>
  <si>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</si>
  <si>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</si>
  <si>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</si>
  <si>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</si>
  <si>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</si>
  <si>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</si>
  <si>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</si>
  <si>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</si>
  <si>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</si>
  <si>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</si>
  <si>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</si>
  <si>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</si>
  <si>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</si>
  <si>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</si>
  <si>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</si>
  <si>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</si>
  <si>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</si>
  <si>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</si>
  <si>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</si>
  <si>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</si>
  <si>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</si>
  <si>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</si>
  <si>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</si>
  <si>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</si>
  <si>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</si>
  <si>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</si>
  <si>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</si>
  <si>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</si>
  <si>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</si>
  <si>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</si>
  <si>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</si>
  <si>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</si>
  <si>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</si>
  <si>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</si>
  <si>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</si>
  <si>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</si>
  <si>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</si>
  <si>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</si>
  <si>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</si>
  <si>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</si>
  <si>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</si>
  <si>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</si>
  <si>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</si>
  <si>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</si>
  <si>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</si>
  <si>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</si>
  <si>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</si>
  <si>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</si>
  <si>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</si>
  <si>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</si>
  <si>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</si>
  <si>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</si>
  <si>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</si>
  <si>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</si>
  <si>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</si>
  <si>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</si>
  <si>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</si>
  <si>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</si>
  <si>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</si>
  <si>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</si>
  <si>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</si>
  <si>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</si>
  <si>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</si>
  <si>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</si>
  <si>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</si>
  <si>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</si>
  <si>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</si>
  <si>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</si>
  <si>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</si>
  <si>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</si>
  <si>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</si>
  <si>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</si>
  <si>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</si>
  <si>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</si>
  <si>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</si>
  <si>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</si>
  <si>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</si>
  <si>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</si>
  <si>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</si>
  <si>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</si>
  <si>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</si>
  <si>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</si>
  <si>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</si>
  <si>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</si>
  <si>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</si>
  <si>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</si>
  <si>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</si>
  <si>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</si>
  <si>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</si>
  <si>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</si>
  <si>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</si>
  <si>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</si>
  <si>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</si>
  <si>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</si>
  <si>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</si>
  <si>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</si>
  <si>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</si>
  <si>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</si>
  <si>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</si>
  <si>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</si>
  <si>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</si>
  <si>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</si>
  <si>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</si>
  <si>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</si>
  <si>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</si>
  <si>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</si>
  <si>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</si>
  <si>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</si>
  <si>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</si>
  <si>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</si>
  <si>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</si>
  <si>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</si>
  <si>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</si>
  <si>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</si>
  <si>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</si>
  <si>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</si>
  <si>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</si>
  <si>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</si>
  <si>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</si>
  <si>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</si>
  <si>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</si>
  <si>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</si>
  <si>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</si>
  <si>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</si>
  <si>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</si>
  <si>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</si>
  <si>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</si>
  <si>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</si>
  <si>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</si>
  <si>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</si>
  <si>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</si>
  <si>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</si>
  <si>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</si>
  <si>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</si>
  <si>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</si>
  <si>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</si>
  <si>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</si>
  <si>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</si>
  <si>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</si>
  <si>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</si>
  <si>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</si>
  <si>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</si>
  <si>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</si>
  <si>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</si>
  <si>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</si>
  <si>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</si>
  <si>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</si>
  <si>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</si>
  <si>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</si>
  <si>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</si>
  <si>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</si>
  <si>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</si>
  <si>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</si>
  <si>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</si>
  <si>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</si>
  <si>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</si>
  <si>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</si>
  <si>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</si>
  <si>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</si>
  <si>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</si>
  <si>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</si>
  <si>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</si>
  <si>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</si>
  <si>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</si>
  <si>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</si>
  <si>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</si>
  <si>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</si>
  <si>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</si>
  <si>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</si>
  <si>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</si>
  <si>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</si>
  <si>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</si>
  <si>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</si>
  <si>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</si>
  <si>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</si>
  <si>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</si>
  <si>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</si>
  <si>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</si>
  <si>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</si>
  <si>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</si>
  <si>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</si>
  <si>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</si>
  <si>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</si>
  <si>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</si>
  <si>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</si>
  <si>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</si>
  <si>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</si>
  <si>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</si>
  <si>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</si>
  <si>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</si>
  <si>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</si>
  <si>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</si>
  <si>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</si>
  <si>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</si>
  <si>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</si>
  <si>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</si>
  <si>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</si>
  <si>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</si>
  <si>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</si>
  <si>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</si>
  <si>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</si>
  <si>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</si>
  <si>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</si>
  <si>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</si>
  <si>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</si>
  <si>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</si>
  <si>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</si>
  <si>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</si>
  <si>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</si>
  <si>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</si>
  <si>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</si>
  <si>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</si>
  <si>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</si>
  <si>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</si>
  <si>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</si>
  <si>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</si>
  <si>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</si>
  <si>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</si>
  <si>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</si>
  <si>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</si>
  <si>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</si>
  <si>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</si>
  <si>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</si>
  <si>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</si>
  <si>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</si>
  <si>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</si>
  <si>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</si>
  <si>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</si>
  <si>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</si>
  <si>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</si>
  <si>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</si>
  <si>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</si>
  <si>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</si>
  <si>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</si>
  <si>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</si>
  <si>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</si>
  <si>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</si>
  <si>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</si>
  <si>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</si>
  <si>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</si>
  <si>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</si>
  <si>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</si>
  <si>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</si>
  <si>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</si>
  <si>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</si>
  <si>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</si>
  <si>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</si>
  <si>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</si>
  <si>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</si>
  <si>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</si>
  <si>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</si>
  <si>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</si>
  <si>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</si>
  <si>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</si>
  <si>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</si>
  <si>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</si>
  <si>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</si>
  <si>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</si>
  <si>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</si>
  <si>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</si>
  <si>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</si>
  <si>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</si>
  <si>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</si>
  <si>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</si>
  <si>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</si>
  <si>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</si>
  <si>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</si>
  <si>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</si>
  <si>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</si>
  <si>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</si>
  <si>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</si>
  <si>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</si>
  <si>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</si>
  <si>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</si>
  <si>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</si>
  <si>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</si>
  <si>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</si>
  <si>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</si>
  <si>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</si>
  <si>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</si>
  <si>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</si>
  <si>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</si>
  <si>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</si>
  <si>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</si>
  <si>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</si>
  <si>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</si>
  <si>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</si>
  <si>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</si>
  <si>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</si>
  <si>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</si>
  <si>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</si>
  <si>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</si>
  <si>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</si>
  <si>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</si>
  <si>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</si>
  <si>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</si>
  <si>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</si>
  <si>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</si>
  <si>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</si>
  <si>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</si>
  <si>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</si>
  <si>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</si>
  <si>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</si>
  <si>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</si>
  <si>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</si>
  <si>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</si>
  <si>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</si>
  <si>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</si>
  <si>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</si>
  <si>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</si>
  <si>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</si>
  <si>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</si>
  <si>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</si>
  <si>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</si>
  <si>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</si>
  <si>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</si>
  <si>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</si>
  <si>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</si>
  <si>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</si>
  <si>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</si>
  <si>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</si>
  <si>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</si>
  <si>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</si>
  <si>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</si>
  <si>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</si>
  <si>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</si>
  <si>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</si>
  <si>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</si>
  <si>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</si>
  <si>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</si>
  <si>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</si>
  <si>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</si>
  <si>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</si>
  <si>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</si>
  <si>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</si>
  <si>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</si>
  <si>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</si>
  <si>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</si>
  <si>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</si>
  <si>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</si>
  <si>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</si>
  <si>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</si>
  <si>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</si>
  <si>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</si>
  <si>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</si>
  <si>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</si>
  <si>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</si>
  <si>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</si>
  <si>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</si>
  <si>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</si>
  <si>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</si>
  <si>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</si>
  <si>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</si>
  <si>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</si>
  <si>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</si>
  <si>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</si>
  <si>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</si>
  <si>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</si>
  <si>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</si>
  <si>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</si>
  <si>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</si>
  <si>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</si>
  <si>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</si>
  <si>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</si>
  <si>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</si>
  <si>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</si>
  <si>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</si>
  <si>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</si>
  <si>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</si>
  <si>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</si>
  <si>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</si>
  <si>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</si>
  <si>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</si>
  <si>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</si>
  <si>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</si>
  <si>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</si>
  <si>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</si>
  <si>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</si>
  <si>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</si>
  <si>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</si>
  <si>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</si>
  <si>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</si>
  <si>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</si>
  <si>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</si>
  <si>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</si>
  <si>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</si>
  <si>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</si>
  <si>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</si>
  <si>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</si>
  <si>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</si>
  <si>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</si>
  <si>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</si>
  <si>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</si>
  <si>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</si>
  <si>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</si>
  <si>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</si>
  <si>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</si>
  <si>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</si>
  <si>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</si>
  <si>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</si>
  <si>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</si>
  <si>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</si>
  <si>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</si>
  <si>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</si>
  <si>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</si>
  <si>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</si>
  <si>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</si>
  <si>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</si>
  <si>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</si>
  <si>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</si>
  <si>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</si>
  <si>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</si>
  <si>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</si>
  <si>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</si>
  <si>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</si>
  <si>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</si>
  <si>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</si>
  <si>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</si>
  <si>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</si>
  <si>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</si>
  <si>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</si>
  <si>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</si>
  <si>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</si>
  <si>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</si>
  <si>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</si>
  <si>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</si>
  <si>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</si>
  <si>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</si>
  <si>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</si>
  <si>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</si>
  <si>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</si>
  <si>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</si>
  <si>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</si>
  <si>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</si>
  <si>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</si>
  <si>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</si>
  <si>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</si>
  <si>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</si>
  <si>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</si>
  <si>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</si>
  <si>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</si>
  <si>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</si>
  <si>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</si>
  <si>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</si>
  <si>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</si>
  <si>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</si>
  <si>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</si>
  <si>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</si>
  <si>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</si>
  <si>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</si>
  <si>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</si>
  <si>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</si>
  <si>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</si>
  <si>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</si>
  <si>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</si>
  <si>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</si>
  <si>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</si>
  <si>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</si>
  <si>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</si>
  <si>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</si>
  <si>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</si>
  <si>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</si>
  <si>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</si>
  <si>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</si>
  <si>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</si>
  <si>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</si>
  <si>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</si>
  <si>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</si>
  <si>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</si>
  <si>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</si>
  <si>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</si>
  <si>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</si>
  <si>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</si>
  <si>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</si>
  <si>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</si>
  <si>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</si>
  <si>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</si>
  <si>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</si>
  <si>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</si>
  <si>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</si>
  <si>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</si>
  <si>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</si>
  <si>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</si>
  <si>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</si>
  <si>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</si>
  <si>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</si>
  <si>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</si>
  <si>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</si>
  <si>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</si>
  <si>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</si>
  <si>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</si>
  <si>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</si>
  <si>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</si>
  <si>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</si>
  <si>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</si>
  <si>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</si>
  <si>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</si>
  <si>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</si>
  <si>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</si>
  <si>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</si>
  <si>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</si>
  <si>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</si>
  <si>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</si>
  <si>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</si>
  <si>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</si>
  <si>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</si>
  <si>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</si>
  <si>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</si>
  <si>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</si>
  <si>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</si>
  <si>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</si>
  <si>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</si>
  <si>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</si>
  <si>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</si>
  <si>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</si>
  <si>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</si>
  <si>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</si>
  <si>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</si>
  <si>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</si>
  <si>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</si>
  <si>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</si>
  <si>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</si>
  <si>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</si>
  <si>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</si>
  <si>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</si>
  <si>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</si>
  <si>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</si>
  <si>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</si>
  <si>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</si>
  <si>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</si>
  <si>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</si>
  <si>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</si>
  <si>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</si>
  <si>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</si>
  <si>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</si>
  <si>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</si>
  <si>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</si>
  <si>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</si>
  <si>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</si>
  <si>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</si>
  <si>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</si>
  <si>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</si>
  <si>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</si>
  <si>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</si>
  <si>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</si>
  <si>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</si>
  <si>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</si>
  <si>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</si>
  <si>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</si>
  <si>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</si>
  <si>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</si>
  <si>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</si>
  <si>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</si>
  <si>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</si>
  <si>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</si>
  <si>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</si>
  <si>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</si>
  <si>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</si>
  <si>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</si>
  <si>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</si>
  <si>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</si>
  <si>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</si>
  <si>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</si>
  <si>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</si>
  <si>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</si>
  <si>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</si>
  <si>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</si>
  <si>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</si>
  <si>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</si>
  <si>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</si>
  <si>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</si>
  <si>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</si>
  <si>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</si>
  <si>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</si>
  <si>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</si>
  <si>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</si>
  <si>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</si>
  <si>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</si>
  <si>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</si>
  <si>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</si>
  <si>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</si>
  <si>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</si>
  <si>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</si>
  <si>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</si>
  <si>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</si>
  <si>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</si>
  <si>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</si>
  <si>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</si>
  <si>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</si>
  <si>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</si>
  <si>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</si>
  <si>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</si>
  <si>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</si>
  <si>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</si>
  <si>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</si>
  <si>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</si>
  <si>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</si>
  <si>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</si>
  <si>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</si>
  <si>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</si>
  <si>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</si>
  <si>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</si>
  <si>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</si>
  <si>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</si>
  <si>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</si>
  <si>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</si>
  <si>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</si>
  <si>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</si>
  <si>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</si>
  <si>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</si>
  <si>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</si>
  <si>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</si>
  <si>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</si>
  <si>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</si>
  <si>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</si>
  <si>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</si>
  <si>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</si>
  <si>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</si>
  <si>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</si>
  <si>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</si>
  <si>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</si>
  <si>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</si>
  <si>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</si>
  <si>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</si>
  <si>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</si>
  <si>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</si>
  <si>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</si>
  <si>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</si>
  <si>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</si>
  <si>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</si>
  <si>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</si>
  <si>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</si>
  <si>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</si>
  <si>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</si>
  <si>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</si>
  <si>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</si>
  <si>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</si>
  <si>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</si>
  <si>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</si>
  <si>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</si>
  <si>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</si>
  <si>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</si>
  <si>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</si>
  <si>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</si>
  <si>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</si>
  <si>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</si>
  <si>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</si>
  <si>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</si>
  <si>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</si>
  <si>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</si>
  <si>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</si>
  <si>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</si>
  <si>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</si>
  <si>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</si>
  <si>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</si>
  <si>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</si>
  <si>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</si>
  <si>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</si>
  <si>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</si>
  <si>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</si>
  <si>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</si>
  <si>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</si>
  <si>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</si>
  <si>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</si>
  <si>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</si>
  <si>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</si>
  <si>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</si>
  <si>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</si>
  <si>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</si>
  <si>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</si>
  <si>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</si>
  <si>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</si>
  <si>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</si>
  <si>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</si>
  <si>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</si>
  <si>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</si>
  <si>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</si>
  <si>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</si>
  <si>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</si>
  <si>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</si>
  <si>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</si>
  <si>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</si>
  <si>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</si>
  <si>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</si>
  <si>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</si>
  <si>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</si>
  <si>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</si>
  <si>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</si>
  <si>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</si>
  <si>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</si>
  <si>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</si>
  <si>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</si>
  <si>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</si>
  <si>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</si>
  <si>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</si>
  <si>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</si>
  <si>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</si>
  <si>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</si>
  <si>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</si>
  <si>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</si>
  <si>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</si>
  <si>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</si>
  <si>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</si>
  <si>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</si>
  <si>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</si>
  <si>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</si>
  <si>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</si>
  <si>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</si>
  <si>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</si>
  <si>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</si>
  <si>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</si>
  <si>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</si>
  <si>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</si>
  <si>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</si>
  <si>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</si>
  <si>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</si>
  <si>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</si>
  <si>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</si>
  <si>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</si>
  <si>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</si>
  <si>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</si>
  <si>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</si>
  <si>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</si>
  <si>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</si>
  <si>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</si>
  <si>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</si>
  <si>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</si>
  <si>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</si>
  <si>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</si>
  <si>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</si>
  <si>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</si>
  <si>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</si>
  <si>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</si>
  <si>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</si>
  <si>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</si>
  <si>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</si>
  <si>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</si>
  <si>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</si>
  <si>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</si>
  <si>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</si>
  <si>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</si>
  <si>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</si>
  <si>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</si>
  <si>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</si>
  <si>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</si>
  <si>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</si>
  <si>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</si>
  <si>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</si>
  <si>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</si>
  <si>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</si>
  <si>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</si>
  <si>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</si>
  <si>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</si>
  <si>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</si>
  <si>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</si>
  <si>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</si>
  <si>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</si>
  <si>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</si>
  <si>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</si>
  <si>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</si>
  <si>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</si>
  <si>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</si>
  <si>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</si>
  <si>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</si>
  <si>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</si>
  <si>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</si>
  <si>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</si>
  <si>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</si>
  <si>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</si>
  <si>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</si>
  <si>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</si>
  <si>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</si>
  <si>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</si>
  <si>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</si>
  <si>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</si>
  <si>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</si>
  <si>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</si>
  <si>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</si>
  <si>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</si>
  <si>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</si>
  <si>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</si>
  <si>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</si>
  <si>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</si>
  <si>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</si>
  <si>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</si>
  <si>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</si>
  <si>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</si>
  <si>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</si>
  <si>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</si>
  <si>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</si>
  <si>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</si>
  <si>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</si>
  <si>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</si>
  <si>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</si>
  <si>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</si>
  <si>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</si>
  <si>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</si>
  <si>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</si>
  <si>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</si>
  <si>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</si>
  <si>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</si>
  <si>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</si>
  <si>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</si>
  <si>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</si>
  <si>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</si>
  <si>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</si>
  <si>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</si>
  <si>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</si>
  <si>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</si>
  <si>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</si>
  <si>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</si>
  <si>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</si>
  <si>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</si>
  <si>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</si>
  <si>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</si>
  <si>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</si>
  <si>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</si>
  <si>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</si>
  <si>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</si>
  <si>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</si>
  <si>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</si>
  <si>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</si>
  <si>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</si>
  <si>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</si>
  <si>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</si>
  <si>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</si>
  <si>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</si>
  <si>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</si>
  <si>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</si>
  <si>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</si>
  <si>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</si>
  <si>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</si>
  <si>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</si>
  <si>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</si>
  <si>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</si>
  <si>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</si>
  <si>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</si>
  <si>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</si>
  <si>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</si>
  <si>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</si>
  <si>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</si>
  <si>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</si>
  <si>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</si>
  <si>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</si>
  <si>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</si>
  <si>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</si>
  <si>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</si>
  <si>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</si>
  <si>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</si>
  <si>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</si>
  <si>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</si>
  <si>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</si>
  <si>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</si>
  <si>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</si>
  <si>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</si>
  <si>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</si>
  <si>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</si>
  <si>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</si>
  <si>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</si>
  <si>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</si>
  <si>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</si>
  <si>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</si>
  <si>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</si>
  <si>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</si>
  <si>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</si>
  <si>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</si>
  <si>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</si>
  <si>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</si>
  <si>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</si>
  <si>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</si>
  <si>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</si>
  <si>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</si>
  <si>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</si>
  <si>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</si>
  <si>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</si>
  <si>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</si>
  <si>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</si>
  <si>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</si>
  <si>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</si>
  <si>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</si>
  <si>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</si>
  <si>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</si>
  <si>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</si>
  <si>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</si>
  <si>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</si>
  <si>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</si>
  <si>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</si>
  <si>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</si>
  <si>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</si>
  <si>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</si>
  <si>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</si>
  <si>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</si>
  <si>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</si>
  <si>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</si>
  <si>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</si>
  <si>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</si>
  <si>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</si>
  <si>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</si>
  <si>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</si>
  <si>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</si>
  <si>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</si>
  <si>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</si>
  <si>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</si>
  <si>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</si>
  <si>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</si>
  <si>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</si>
  <si>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</si>
  <si>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</si>
  <si>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</si>
  <si>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</si>
  <si>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</si>
  <si>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</si>
  <si>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</si>
  <si>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</si>
  <si>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</si>
  <si>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</si>
  <si>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</si>
  <si>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</si>
  <si>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</si>
  <si>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</si>
  <si>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</si>
  <si>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</si>
  <si>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</si>
  <si>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</si>
  <si>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</si>
  <si>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</si>
  <si>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</si>
  <si>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</si>
  <si>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</si>
  <si>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</si>
  <si>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</si>
  <si>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</si>
  <si>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</si>
  <si>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</si>
  <si>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</si>
  <si>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</si>
  <si>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</si>
  <si>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</si>
  <si>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</si>
  <si>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</si>
  <si>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</si>
  <si>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</si>
  <si>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</si>
  <si>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</si>
  <si>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</si>
  <si>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</si>
  <si>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</si>
  <si>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</si>
  <si>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</si>
  <si>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</si>
  <si>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</si>
  <si>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</si>
  <si>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</si>
  <si>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</si>
  <si>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</si>
  <si>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</si>
  <si>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</si>
  <si>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</si>
  <si>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</si>
  <si>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</si>
  <si>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</si>
  <si>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</si>
  <si>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</si>
  <si>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</si>
  <si>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</si>
  <si>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</si>
  <si>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</si>
  <si>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</si>
  <si>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</si>
  <si>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</si>
  <si>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</si>
  <si>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</si>
  <si>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</si>
  <si>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</si>
  <si>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</si>
  <si>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</si>
  <si>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</si>
  <si>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</si>
  <si>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</si>
  <si>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</si>
  <si>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</si>
  <si>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</si>
  <si>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</si>
  <si>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</si>
  <si>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</si>
  <si>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</si>
  <si>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</si>
  <si>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</si>
  <si>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</si>
  <si>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</si>
  <si>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</si>
  <si>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</si>
  <si>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</si>
  <si>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</si>
  <si>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</si>
  <si>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</si>
  <si>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</si>
  <si>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</si>
  <si>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</si>
  <si>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</si>
  <si>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</si>
  <si>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</si>
  <si>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</si>
  <si>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</si>
  <si>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</si>
  <si>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</si>
  <si>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</si>
  <si>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</si>
  <si>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</si>
  <si>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</si>
  <si>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</si>
  <si>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</si>
  <si>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</si>
  <si>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</si>
  <si>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</si>
  <si>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</si>
  <si>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</si>
  <si>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</si>
  <si>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</si>
  <si>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</si>
  <si>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</si>
  <si>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</si>
  <si>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</si>
  <si>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</si>
  <si>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</si>
  <si>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</si>
  <si>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</si>
  <si>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</si>
  <si>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</si>
  <si>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</si>
  <si>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</si>
  <si>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</si>
  <si>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</si>
  <si>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</si>
  <si>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</si>
  <si>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</si>
  <si>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</si>
  <si>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</si>
  <si>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</si>
  <si>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</si>
  <si>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</si>
  <si>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</si>
  <si>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</si>
  <si>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</si>
  <si>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</si>
  <si>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</si>
  <si>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</si>
  <si>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</si>
  <si>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</si>
  <si>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</si>
  <si>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</si>
  <si>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</si>
  <si>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</si>
  <si>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</si>
  <si>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</si>
  <si>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</si>
  <si>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</si>
  <si>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</si>
  <si>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</si>
  <si>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</si>
  <si>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</si>
  <si>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</si>
  <si>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</si>
  <si>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</si>
  <si>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</si>
  <si>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</si>
  <si>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</si>
  <si>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</si>
  <si>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</si>
  <si>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</si>
  <si>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</si>
  <si>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</si>
  <si>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</si>
  <si>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</si>
  <si>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</si>
  <si>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</si>
  <si>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</si>
  <si>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</si>
  <si>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</si>
  <si>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</si>
  <si>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</si>
  <si>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</si>
  <si>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</si>
  <si>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</si>
  <si>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</si>
  <si>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</si>
  <si>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</si>
  <si>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</si>
  <si>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</si>
  <si>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</si>
  <si>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</si>
  <si>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</si>
  <si>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</si>
  <si>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</si>
  <si>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</si>
  <si>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</si>
  <si>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</si>
  <si>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</si>
  <si>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</si>
  <si>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</si>
  <si>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</si>
  <si>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</si>
  <si>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</si>
  <si>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</si>
  <si>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</si>
  <si>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</si>
  <si>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</si>
  <si>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</si>
  <si>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</si>
  <si>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</si>
  <si>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</si>
  <si>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</si>
  <si>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</si>
  <si>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</si>
  <si>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</si>
  <si>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</si>
  <si>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</si>
  <si>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</si>
  <si>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</si>
  <si>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</si>
  <si>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</si>
  <si>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</si>
  <si>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</si>
  <si>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</si>
  <si>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</si>
  <si>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</si>
  <si>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</si>
  <si>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</si>
  <si>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</si>
  <si>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</si>
  <si>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</si>
  <si>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</si>
  <si>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</si>
  <si>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</si>
  <si>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</si>
  <si>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</si>
  <si>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</si>
  <si>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</si>
  <si>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</si>
  <si>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</si>
  <si>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</si>
  <si>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</si>
  <si>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</si>
  <si>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</si>
  <si>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</si>
  <si>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</si>
  <si>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</si>
  <si>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</si>
  <si>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</si>
  <si>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</si>
  <si>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</si>
  <si>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</si>
  <si>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</si>
  <si>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</si>
  <si>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</si>
  <si>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</si>
  <si>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</si>
  <si>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</si>
  <si>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</si>
  <si>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</si>
  <si>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</si>
  <si>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</si>
  <si>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</si>
  <si>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</si>
  <si>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</si>
  <si>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</si>
  <si>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</si>
  <si>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</si>
  <si>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</si>
  <si>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</si>
  <si>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</si>
  <si>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</si>
  <si>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</si>
  <si>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</si>
  <si>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</si>
  <si>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</si>
  <si>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</si>
  <si>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</si>
  <si>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</si>
  <si>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</si>
  <si>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</si>
  <si>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</si>
  <si>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</si>
  <si>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</si>
  <si>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</si>
  <si>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</si>
  <si>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</si>
  <si>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</si>
  <si>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</si>
  <si>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</si>
  <si>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</si>
  <si>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</si>
  <si>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</si>
  <si>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</si>
  <si>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</si>
  <si>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</si>
  <si>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</si>
  <si>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</si>
  <si>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</si>
  <si>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</si>
  <si>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</si>
  <si>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</si>
  <si>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</si>
  <si>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</si>
  <si>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</si>
  <si>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</si>
  <si>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</si>
  <si>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</si>
  <si>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</si>
  <si>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</si>
  <si>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</si>
  <si>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</si>
  <si>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</si>
  <si>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</si>
  <si>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</si>
  <si>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</si>
  <si>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</si>
  <si>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</si>
  <si>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</si>
  <si>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</si>
  <si>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</si>
  <si>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</si>
  <si>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</si>
  <si>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</si>
  <si>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</si>
  <si>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</si>
  <si>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</si>
  <si>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</si>
  <si>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</si>
  <si>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</si>
  <si>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</si>
  <si>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</si>
  <si>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</si>
  <si>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</si>
  <si>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</si>
  <si>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</si>
  <si>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</si>
  <si>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</si>
  <si>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</si>
  <si>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</si>
  <si>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</si>
  <si>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</si>
  <si>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</si>
  <si>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</si>
  <si>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</si>
  <si>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</si>
  <si>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</si>
  <si>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</si>
  <si>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</si>
  <si>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</si>
  <si>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</si>
  <si>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</si>
  <si>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</si>
  <si>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</si>
  <si>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</si>
  <si>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</si>
  <si>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</si>
  <si>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</si>
  <si>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</si>
  <si>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</si>
  <si>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</si>
  <si>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</si>
  <si>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</si>
  <si>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</si>
  <si>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</si>
  <si>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</si>
  <si>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</si>
  <si>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</si>
  <si>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</si>
  <si>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</si>
  <si>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</si>
  <si>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</si>
  <si>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</si>
  <si>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</si>
  <si>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</si>
  <si>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</si>
  <si>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</si>
  <si>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</si>
  <si>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</si>
  <si>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</si>
  <si>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</si>
  <si>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</si>
  <si>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</si>
  <si>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</si>
  <si>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</si>
  <si>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</si>
  <si>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</si>
  <si>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</si>
  <si>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</si>
  <si>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</si>
  <si>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</si>
  <si>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</si>
  <si>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</si>
  <si>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</si>
  <si>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</si>
  <si>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</si>
  <si>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</si>
  <si>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</si>
  <si>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</si>
  <si>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</si>
  <si>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</si>
  <si>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</si>
  <si>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</si>
  <si>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</si>
  <si>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</si>
  <si>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</si>
  <si>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</si>
  <si>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</si>
  <si>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</si>
  <si>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</si>
  <si>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</si>
  <si>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</si>
  <si>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</si>
  <si>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</si>
  <si>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</si>
  <si>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</si>
  <si>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</si>
  <si>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</si>
  <si>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</si>
  <si>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</si>
  <si>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</si>
  <si>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</si>
  <si>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</si>
  <si>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</si>
  <si>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</si>
  <si>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</si>
  <si>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</si>
  <si>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</si>
  <si>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</si>
  <si>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</si>
  <si>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</si>
  <si>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</si>
  <si>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</si>
  <si>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</si>
  <si>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</si>
  <si>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</si>
  <si>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</si>
  <si>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</si>
  <si>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</si>
  <si>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</si>
  <si>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</si>
  <si>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</si>
  <si>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</si>
  <si>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</si>
  <si>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</si>
  <si>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</si>
  <si>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</si>
  <si>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</si>
  <si>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</si>
  <si>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</si>
  <si>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</si>
  <si>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</si>
  <si>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</si>
  <si>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</si>
  <si>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</si>
  <si>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</si>
  <si>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</si>
  <si>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</si>
  <si>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</si>
  <si>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</si>
  <si>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</si>
  <si>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</si>
  <si>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</si>
  <si>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</si>
  <si>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</si>
  <si>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</si>
  <si>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</si>
  <si>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</si>
  <si>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</si>
  <si>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</si>
  <si>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</si>
  <si>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</si>
  <si>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</si>
  <si>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</si>
  <si>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</si>
  <si>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</si>
  <si>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</si>
  <si>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</si>
  <si>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</si>
  <si>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</si>
  <si>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</si>
  <si>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</si>
  <si>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</si>
  <si>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</si>
  <si>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</si>
  <si>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</si>
  <si>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</si>
  <si>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</si>
  <si>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</si>
  <si>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</si>
  <si>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</si>
  <si>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</si>
  <si>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</si>
  <si>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</si>
  <si>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</si>
  <si>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</si>
  <si>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</si>
  <si>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</si>
  <si>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</si>
  <si>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</si>
  <si>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</si>
  <si>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</si>
  <si>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</si>
  <si>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</si>
  <si>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</si>
  <si>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</si>
  <si>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</si>
  <si>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</si>
  <si>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</si>
  <si>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</si>
  <si>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</si>
  <si>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</si>
  <si>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</si>
  <si>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</si>
  <si>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</si>
  <si>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</si>
  <si>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</si>
  <si>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</si>
  <si>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</si>
  <si>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</si>
  <si>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</si>
  <si>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</si>
  <si>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</si>
  <si>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</si>
  <si>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</si>
  <si>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</si>
  <si>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</si>
  <si>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</si>
  <si>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</si>
  <si>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</si>
  <si>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</si>
  <si>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</si>
  <si>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</si>
  <si>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</si>
  <si>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</si>
  <si>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</si>
  <si>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</si>
  <si>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</si>
  <si>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</si>
  <si>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</si>
  <si>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</si>
  <si>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</si>
  <si>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</si>
  <si>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</si>
  <si>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</si>
  <si>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</si>
  <si>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</si>
  <si>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</si>
  <si>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</si>
  <si>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</si>
  <si>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</si>
  <si>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</si>
  <si>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</si>
  <si>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</si>
  <si>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</si>
  <si>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</si>
  <si>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</si>
  <si>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</si>
  <si>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</si>
  <si>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</si>
  <si>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</si>
  <si>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</si>
  <si>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</si>
  <si>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</si>
  <si>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</si>
  <si>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</si>
  <si>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</si>
  <si>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</si>
  <si>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</si>
  <si>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</si>
  <si>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</si>
  <si>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</si>
  <si>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</si>
  <si>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</si>
  <si>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</si>
  <si>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</si>
  <si>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</si>
  <si>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</si>
  <si>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</si>
  <si>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</si>
  <si>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</si>
  <si>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</si>
  <si>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</si>
  <si>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</si>
  <si>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</si>
  <si>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</si>
  <si>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</si>
  <si>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</si>
  <si>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</si>
  <si>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</si>
  <si>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</si>
  <si>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</si>
  <si>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</si>
  <si>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</si>
  <si>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</si>
  <si>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</si>
  <si>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</si>
  <si>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</si>
  <si>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</si>
  <si>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</si>
  <si>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</si>
  <si>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</si>
  <si>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</si>
  <si>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</si>
  <si>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</si>
  <si>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</si>
  <si>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</si>
  <si>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</si>
  <si>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</si>
  <si>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</si>
  <si>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</si>
  <si>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</si>
  <si>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</si>
  <si>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</si>
  <si>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</si>
  <si>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</si>
  <si>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</si>
  <si>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</si>
  <si>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</si>
  <si>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</si>
  <si>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</si>
  <si>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</si>
  <si>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</si>
  <si>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</si>
  <si>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</si>
  <si>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</si>
  <si>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</si>
  <si>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</si>
  <si>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</si>
  <si>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</si>
  <si>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</si>
  <si>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</si>
  <si>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</si>
  <si>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</si>
  <si>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</si>
  <si>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</si>
  <si>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</si>
  <si>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</si>
  <si>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</si>
  <si>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</si>
  <si>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</si>
  <si>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</si>
  <si>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</si>
  <si>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</si>
  <si>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</si>
  <si>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</si>
  <si>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</si>
  <si>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</si>
  <si>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</si>
  <si>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</si>
  <si>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</si>
  <si>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</si>
  <si>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</si>
  <si>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</si>
  <si>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</si>
  <si>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</si>
  <si>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</si>
  <si>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</si>
  <si>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</si>
  <si>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</si>
  <si>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</si>
  <si>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</si>
  <si>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</si>
  <si>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</si>
  <si>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</si>
  <si>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</si>
  <si>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</si>
  <si>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</si>
  <si>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</si>
  <si>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</si>
  <si>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</si>
  <si>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</si>
  <si>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</si>
  <si>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</si>
  <si>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</si>
  <si>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</si>
  <si>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</si>
  <si>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</si>
  <si>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</si>
  <si>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</si>
  <si>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</si>
  <si>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</si>
  <si>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</si>
  <si>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</si>
  <si>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</si>
  <si>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</si>
  <si>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</si>
  <si>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</si>
  <si>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</si>
  <si>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</si>
  <si>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</si>
  <si>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</si>
  <si>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</si>
  <si>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</si>
  <si>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</si>
  <si>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</si>
  <si>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</si>
  <si>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</si>
  <si>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</si>
  <si>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</si>
  <si>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</si>
  <si>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</si>
  <si>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</si>
  <si>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</si>
  <si>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</si>
  <si>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</si>
  <si>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</si>
  <si>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</si>
  <si>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</si>
  <si>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</si>
  <si>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</si>
  <si>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</si>
  <si>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</si>
  <si>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</si>
  <si>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</si>
  <si>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</si>
  <si>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</si>
  <si>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</si>
  <si>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</si>
  <si>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</si>
  <si>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</si>
  <si>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</si>
  <si>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</si>
  <si>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</si>
  <si>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</si>
  <si>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</si>
  <si>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</si>
  <si>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</si>
  <si>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</si>
  <si>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</si>
  <si>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</si>
  <si>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</si>
  <si>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</si>
  <si>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</si>
  <si>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</si>
  <si>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</si>
  <si>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</si>
  <si>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</si>
  <si>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</si>
  <si>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</si>
  <si>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</si>
  <si>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</si>
  <si>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</si>
  <si>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</si>
  <si>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</si>
  <si>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</si>
  <si>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</si>
  <si>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</si>
  <si>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</si>
  <si>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</si>
  <si>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</si>
  <si>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</si>
  <si>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</si>
  <si>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</si>
  <si>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</si>
  <si>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</si>
  <si>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</si>
  <si>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</si>
  <si>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</si>
  <si>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</si>
  <si>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</si>
  <si>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</si>
  <si>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</si>
  <si>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</si>
  <si>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</si>
  <si>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</si>
  <si>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</si>
  <si>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</si>
  <si>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</si>
  <si>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</si>
  <si>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</si>
  <si>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</si>
  <si>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</si>
  <si>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</si>
  <si>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</si>
  <si>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</si>
  <si>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</si>
  <si>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</si>
  <si>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</si>
  <si>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</si>
  <si>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</si>
  <si>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</si>
  <si>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</si>
  <si>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</si>
  <si>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</si>
  <si>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</si>
  <si>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</si>
  <si>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</si>
  <si>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</si>
  <si>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</si>
  <si>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</si>
  <si>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</si>
  <si>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</si>
  <si>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</si>
  <si>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</si>
  <si>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</si>
  <si>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</si>
  <si>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</si>
  <si>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</si>
  <si>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</si>
  <si>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</si>
  <si>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</si>
  <si>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</si>
  <si>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</si>
  <si>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</si>
  <si>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</si>
  <si>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</si>
  <si>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</si>
  <si>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</si>
  <si>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</si>
  <si>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</si>
  <si>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</si>
  <si>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</si>
  <si>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</si>
  <si>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</si>
  <si>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</si>
  <si>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</si>
  <si>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</si>
  <si>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</si>
  <si>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</si>
  <si>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</si>
  <si>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</si>
  <si>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</si>
  <si>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</si>
  <si>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</si>
  <si>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</si>
  <si>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</si>
  <si>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</si>
  <si>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</si>
  <si>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</si>
  <si>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</si>
  <si>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</si>
  <si>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</si>
  <si>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</si>
  <si>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</si>
  <si>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</si>
  <si>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</si>
  <si>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</si>
  <si>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</si>
  <si>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</si>
  <si>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</si>
  <si>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</si>
  <si>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</si>
  <si>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</si>
  <si>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</si>
  <si>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</si>
  <si>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</si>
  <si>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</si>
  <si>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</si>
  <si>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</si>
  <si>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</si>
  <si>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</si>
  <si>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</si>
  <si>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</si>
  <si>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</si>
  <si>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</si>
  <si>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</si>
  <si>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</si>
  <si>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</si>
  <si>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</si>
  <si>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</si>
  <si>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</si>
  <si>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</si>
  <si>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</si>
  <si>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</si>
  <si>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</si>
  <si>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</si>
  <si>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</si>
  <si>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</si>
  <si>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</si>
  <si>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</si>
  <si>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</si>
  <si>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</si>
  <si>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</si>
  <si>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</si>
  <si>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</si>
  <si>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</si>
  <si>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</si>
  <si>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</si>
  <si>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</si>
  <si>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</si>
  <si>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</si>
  <si>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</si>
  <si>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</si>
  <si>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</si>
  <si>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</si>
  <si>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</si>
  <si>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</si>
  <si>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</si>
  <si>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</si>
  <si>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</si>
  <si>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</si>
  <si>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</si>
  <si>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</si>
  <si>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</si>
  <si>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</si>
  <si>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</si>
  <si>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</si>
  <si>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</si>
  <si>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</si>
  <si>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</si>
  <si>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</si>
  <si>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</si>
  <si>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</si>
  <si>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</si>
  <si>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</si>
  <si>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</si>
  <si>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</si>
  <si>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</si>
  <si>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</si>
  <si>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</si>
  <si>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</si>
  <si>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</si>
  <si>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</si>
  <si>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</si>
  <si>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</si>
  <si>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</si>
  <si>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</si>
  <si>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</si>
  <si>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</si>
  <si>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</si>
  <si>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</si>
  <si>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</si>
  <si>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</si>
  <si>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</si>
  <si>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</si>
  <si>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</si>
  <si>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</si>
  <si>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</si>
  <si>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</si>
  <si>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</si>
  <si>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</si>
  <si>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</si>
  <si>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</si>
  <si>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</si>
  <si>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</si>
  <si>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</si>
  <si>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</si>
  <si>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</si>
  <si>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</si>
  <si>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</si>
  <si>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</si>
  <si>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</si>
  <si>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</si>
  <si>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</si>
  <si>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</si>
  <si>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</si>
  <si>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</si>
  <si>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</si>
  <si>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</si>
  <si>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</si>
  <si>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</si>
  <si>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</si>
  <si>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</si>
  <si>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</si>
  <si>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</si>
  <si>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</si>
  <si>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</si>
  <si>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</si>
  <si>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</si>
  <si>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</si>
  <si>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</si>
  <si>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</si>
  <si>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</si>
  <si>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</si>
  <si>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</si>
  <si>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</si>
  <si>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</si>
  <si>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</si>
  <si>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</si>
  <si>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</si>
  <si>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</si>
  <si>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</si>
  <si>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</si>
  <si>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</si>
  <si>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</si>
  <si>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</si>
  <si>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</si>
  <si>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</si>
  <si>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</si>
  <si>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</si>
  <si>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</si>
  <si>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</si>
  <si>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</si>
  <si>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</si>
  <si>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</si>
  <si>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</si>
  <si>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</si>
  <si>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</si>
  <si>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</si>
  <si>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</si>
  <si>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</si>
  <si>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</si>
  <si>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</si>
  <si>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</si>
  <si>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</si>
  <si>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</si>
  <si>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</si>
  <si>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</si>
  <si>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</si>
  <si>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</si>
  <si>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</si>
  <si>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</si>
  <si>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</si>
  <si>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</si>
  <si>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</si>
  <si>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</si>
  <si>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</si>
  <si>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</si>
  <si>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</si>
  <si>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</si>
  <si>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</si>
  <si>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</si>
  <si>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</si>
  <si>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</si>
  <si>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</si>
  <si>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</si>
  <si>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</si>
  <si>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</si>
  <si>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</si>
  <si>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</si>
  <si>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</si>
  <si>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</si>
  <si>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</si>
  <si>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</si>
  <si>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</si>
  <si>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</si>
  <si>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</si>
  <si>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</si>
  <si>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</si>
  <si>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</si>
  <si>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</si>
  <si>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</si>
  <si>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</si>
  <si>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</si>
  <si>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</si>
  <si>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</si>
  <si>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</si>
  <si>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</si>
  <si>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</si>
  <si>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</si>
  <si>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</si>
  <si>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</si>
  <si>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</si>
  <si>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</si>
  <si>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</si>
  <si>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</si>
  <si>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</si>
  <si>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</si>
  <si>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</si>
  <si>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</si>
  <si>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</si>
  <si>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</si>
  <si>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</si>
  <si>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</si>
  <si>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</si>
  <si>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</si>
  <si>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</si>
  <si>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</si>
  <si>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</si>
  <si>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</si>
  <si>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</si>
  <si>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</si>
  <si>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</si>
  <si>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</si>
  <si>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</si>
  <si>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</si>
  <si>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</si>
  <si>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</si>
  <si>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</si>
  <si>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</si>
  <si>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</si>
  <si>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</si>
  <si>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</si>
  <si>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</si>
  <si>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</si>
  <si>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</si>
  <si>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</si>
  <si>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</si>
  <si>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</si>
  <si>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</si>
  <si>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</si>
  <si>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</si>
  <si>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</si>
  <si>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</si>
  <si>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</si>
  <si>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</si>
  <si>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</si>
  <si>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</si>
  <si>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</si>
  <si>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</si>
  <si>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</si>
  <si>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</si>
  <si>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</si>
  <si>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</si>
  <si>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</si>
  <si>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</si>
  <si>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</si>
  <si>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</si>
  <si>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</si>
  <si>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</si>
  <si>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</si>
  <si>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</si>
  <si>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</si>
  <si>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</si>
  <si>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</si>
  <si>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</si>
  <si>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</si>
  <si>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</si>
  <si>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</si>
  <si>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</si>
  <si>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</si>
  <si>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</si>
  <si>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</si>
  <si>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</si>
  <si>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</si>
  <si>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</si>
  <si>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</si>
  <si>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</si>
  <si>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</si>
  <si>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</si>
  <si>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</si>
  <si>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</si>
  <si>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</si>
  <si>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</si>
  <si>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</si>
  <si>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</si>
  <si>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</si>
  <si>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</si>
  <si>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</si>
  <si>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</si>
  <si>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</si>
  <si>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</si>
  <si>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</si>
  <si>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</si>
  <si>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</si>
  <si>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</si>
  <si>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</si>
  <si>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</si>
  <si>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</si>
  <si>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</si>
  <si>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</si>
  <si>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</si>
  <si>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</si>
  <si>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</si>
  <si>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</si>
  <si>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</si>
  <si>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</si>
  <si>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</si>
  <si>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</si>
  <si>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</si>
  <si>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</si>
  <si>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</si>
  <si>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</si>
  <si>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</si>
  <si>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</si>
  <si>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</si>
  <si>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</si>
  <si>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</si>
  <si>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</si>
  <si>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</si>
  <si>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</si>
  <si>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</si>
  <si>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</si>
  <si>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</si>
  <si>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</si>
  <si>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</si>
  <si>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</si>
  <si>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</si>
  <si>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</si>
  <si>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</si>
  <si>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</si>
  <si>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</si>
  <si>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</si>
  <si>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</si>
  <si>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</si>
  <si>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</si>
  <si>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</si>
  <si>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</si>
  <si>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</si>
  <si>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</si>
  <si>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</si>
  <si>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</si>
  <si>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</si>
  <si>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</si>
  <si>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</si>
  <si>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</si>
  <si>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</si>
  <si>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</si>
  <si>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</si>
  <si>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</si>
  <si>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</si>
  <si>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</si>
  <si>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</si>
  <si>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</si>
  <si>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</si>
  <si>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</si>
  <si>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</si>
  <si>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</si>
  <si>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</si>
  <si>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</si>
  <si>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</si>
  <si>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</si>
  <si>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</si>
  <si>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</si>
  <si>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</si>
  <si>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</si>
  <si>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</si>
  <si>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</si>
  <si>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</si>
  <si>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</si>
  <si>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</si>
  <si>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</si>
  <si>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</si>
  <si>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</si>
  <si>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</si>
  <si>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</si>
  <si>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</si>
  <si>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</si>
  <si>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</si>
  <si>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</si>
  <si>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</si>
  <si>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</si>
  <si>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</si>
  <si>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</si>
  <si>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</si>
  <si>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</si>
  <si>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</si>
  <si>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</si>
  <si>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</si>
  <si>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</si>
  <si>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</si>
  <si>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</si>
  <si>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</si>
  <si>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</si>
  <si>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</si>
  <si>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</si>
  <si>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</si>
  <si>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</si>
  <si>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</si>
  <si>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</si>
  <si>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</si>
  <si>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</si>
  <si>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</si>
  <si>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</si>
  <si>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</si>
  <si>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</si>
  <si>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</si>
  <si>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</si>
  <si>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</si>
  <si>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</si>
  <si>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</si>
  <si>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</si>
  <si>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</si>
  <si>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</si>
  <si>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</si>
  <si>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</si>
  <si>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</si>
  <si>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</si>
  <si>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</si>
  <si>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</si>
  <si>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</si>
  <si>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</si>
  <si>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</si>
  <si>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</si>
  <si>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</si>
  <si>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</si>
  <si>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</si>
  <si>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</si>
  <si>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</si>
  <si>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</si>
  <si>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</si>
  <si>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</si>
  <si>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</si>
  <si>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</si>
  <si>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</si>
  <si>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</si>
  <si>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</si>
  <si>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</si>
  <si>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</si>
  <si>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</si>
  <si>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</si>
  <si>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</si>
  <si>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</si>
  <si>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</si>
  <si>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</si>
  <si>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</si>
  <si>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</si>
  <si>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</si>
  <si>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</si>
  <si>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</si>
  <si>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</si>
  <si>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</si>
  <si>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</si>
  <si>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</si>
  <si>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</si>
  <si>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</si>
  <si>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</si>
  <si>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</si>
  <si>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</si>
  <si>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</si>
  <si>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</si>
  <si>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</si>
  <si>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</si>
  <si>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</si>
  <si>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</si>
  <si>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</si>
  <si>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</si>
  <si>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</si>
  <si>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</si>
  <si>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</si>
  <si>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</si>
  <si>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</si>
  <si>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</si>
  <si>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</si>
  <si>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</si>
  <si>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</si>
  <si>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</si>
  <si>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</si>
  <si>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</si>
  <si>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</si>
  <si>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</si>
  <si>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</si>
  <si>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</si>
  <si>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</si>
  <si>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</si>
  <si>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</si>
  <si>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</si>
  <si>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</si>
  <si>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</si>
  <si>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</si>
  <si>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</si>
  <si>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</si>
  <si>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</si>
  <si>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</si>
  <si>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</si>
  <si>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</si>
  <si>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</si>
  <si>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</si>
  <si>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</si>
  <si>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</si>
  <si>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</si>
  <si>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</si>
  <si>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</si>
  <si>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</si>
  <si>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</si>
  <si>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</si>
  <si>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</si>
  <si>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</si>
  <si>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</si>
  <si>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</si>
  <si>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</si>
  <si>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</si>
  <si>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</si>
  <si>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</si>
  <si>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</si>
  <si>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</si>
  <si>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</si>
  <si>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</si>
  <si>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</si>
  <si>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</si>
  <si>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</si>
  <si>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</si>
  <si>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</si>
  <si>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</si>
  <si>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</si>
  <si>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</si>
  <si>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</si>
  <si>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</si>
  <si>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</si>
  <si>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</si>
  <si>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</si>
  <si>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</si>
  <si>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</si>
  <si>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</si>
  <si>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</si>
  <si>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</si>
  <si>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</si>
  <si>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</si>
  <si>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</si>
  <si>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</si>
  <si>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</si>
  <si>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</si>
  <si>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</si>
  <si>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</si>
  <si>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</si>
  <si>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</si>
  <si>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</si>
  <si>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</si>
  <si>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</si>
  <si>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</si>
  <si>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</si>
  <si>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</si>
  <si>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</si>
  <si>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</si>
  <si>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</si>
  <si>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</si>
  <si>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</si>
  <si>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</si>
  <si>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</si>
  <si>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</si>
  <si>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</si>
  <si>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</si>
  <si>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</si>
  <si>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</si>
  <si>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</si>
  <si>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</si>
  <si>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</si>
  <si>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</si>
  <si>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</si>
  <si>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</si>
  <si>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</si>
  <si>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</si>
  <si>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</si>
  <si>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</si>
  <si>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</si>
  <si>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</si>
  <si>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</si>
  <si>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</si>
  <si>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</si>
  <si>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</si>
  <si>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</si>
  <si>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</si>
  <si>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</si>
  <si>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</si>
  <si>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</si>
  <si>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</si>
  <si>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</si>
  <si>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</si>
  <si>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</si>
  <si>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</si>
  <si>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</si>
  <si>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</si>
  <si>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</si>
  <si>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</si>
  <si>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</si>
  <si>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</si>
  <si>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</si>
  <si>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</si>
  <si>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</si>
  <si>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</si>
  <si>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</si>
  <si>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</si>
  <si>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</si>
  <si>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</si>
  <si>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</si>
  <si>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</si>
  <si>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</si>
  <si>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</si>
  <si>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</si>
  <si>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</si>
  <si>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</si>
  <si>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</si>
  <si>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</si>
  <si>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</si>
  <si>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</si>
  <si>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</si>
  <si>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</si>
  <si>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</si>
  <si>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</si>
  <si>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</si>
  <si>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</si>
  <si>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</si>
  <si>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</si>
  <si>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</si>
  <si>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</si>
  <si>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</si>
  <si>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</si>
  <si>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</si>
  <si>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</si>
  <si>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</si>
  <si>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</si>
  <si>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</si>
  <si>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</si>
  <si>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</si>
  <si>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</si>
  <si>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</si>
  <si>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</si>
  <si>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</si>
  <si>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</si>
  <si>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</si>
  <si>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</si>
  <si>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</si>
  <si>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</si>
  <si>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</si>
  <si>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</si>
  <si>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</si>
  <si>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</si>
  <si>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</si>
  <si>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</si>
  <si>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</si>
  <si>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</si>
  <si>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</si>
  <si>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</si>
  <si>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</si>
  <si>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</si>
  <si>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</si>
  <si>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</si>
  <si>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</si>
  <si>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</si>
  <si>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</si>
  <si>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</si>
  <si>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</si>
  <si>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</si>
  <si>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</si>
  <si>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</si>
  <si>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</si>
  <si>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</si>
  <si>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</si>
  <si>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</si>
  <si>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</si>
  <si>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</si>
  <si>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</si>
  <si>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</si>
  <si>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</si>
  <si>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</si>
  <si>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</si>
  <si>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</si>
  <si>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</si>
  <si>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</si>
  <si>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</si>
  <si>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</si>
  <si>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</si>
  <si>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</si>
  <si>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</si>
  <si>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</si>
  <si>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</si>
  <si>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</si>
  <si>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</si>
  <si>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</si>
  <si>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</si>
  <si>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</si>
  <si>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</si>
  <si>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</si>
  <si>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</si>
  <si>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</si>
  <si>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</si>
  <si>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</si>
  <si>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</si>
  <si>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</si>
  <si>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</si>
  <si>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</si>
  <si>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</si>
  <si>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</si>
  <si>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</si>
  <si>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</si>
  <si>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</si>
  <si>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</si>
  <si>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</si>
  <si>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</si>
  <si>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</si>
  <si>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</si>
  <si>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</si>
  <si>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</si>
  <si>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</si>
  <si>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</si>
  <si>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</si>
  <si>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</si>
  <si>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</si>
  <si>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</si>
  <si>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</si>
  <si>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</si>
  <si>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</si>
  <si>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</si>
  <si>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</si>
  <si>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</si>
  <si>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</si>
  <si>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</si>
  <si>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</si>
  <si>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</si>
  <si>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</si>
  <si>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</si>
  <si>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</si>
  <si>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</si>
  <si>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</si>
  <si>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</si>
  <si>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</si>
  <si>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</si>
  <si>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</si>
  <si>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</si>
  <si>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</si>
  <si>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</si>
  <si>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</si>
  <si>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</si>
  <si>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</si>
  <si>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</si>
  <si>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</si>
  <si>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</si>
  <si>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</si>
  <si>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</si>
  <si>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</si>
  <si>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</si>
  <si>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</si>
  <si>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</si>
  <si>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</si>
  <si>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</si>
  <si>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</si>
  <si>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</si>
  <si>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</si>
  <si>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</si>
  <si>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</si>
  <si>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</si>
  <si>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</si>
  <si>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</si>
  <si>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</si>
  <si>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</si>
  <si>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</si>
  <si>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</si>
  <si>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</si>
  <si>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</si>
  <si>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</si>
  <si>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</si>
  <si>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</si>
  <si>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</si>
  <si>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</si>
  <si>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</si>
  <si>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</si>
  <si>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</si>
  <si>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</si>
  <si>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</si>
  <si>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</si>
  <si>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</si>
  <si>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</si>
  <si>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</si>
  <si>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</si>
  <si>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</si>
  <si>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</si>
  <si>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</si>
  <si>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</si>
  <si>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</si>
  <si>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</si>
  <si>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</si>
  <si>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</si>
  <si>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</si>
  <si>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</si>
  <si>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</si>
  <si>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</si>
  <si>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</si>
  <si>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</si>
  <si>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</si>
  <si>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</si>
  <si>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</si>
  <si>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</si>
  <si>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</si>
  <si>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</si>
  <si>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</si>
  <si>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</si>
  <si>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</si>
  <si>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</si>
  <si>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</si>
  <si>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</si>
  <si>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</si>
  <si>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</si>
  <si>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</si>
  <si>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</si>
  <si>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</si>
  <si>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</si>
  <si>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</si>
  <si>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</si>
  <si>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</si>
  <si>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</si>
  <si>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</si>
  <si>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</si>
  <si>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</si>
  <si>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</si>
  <si>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</si>
  <si>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</si>
  <si>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</si>
  <si>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</si>
  <si>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</si>
  <si>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</si>
  <si>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</si>
  <si>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</si>
  <si>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</si>
  <si>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</si>
  <si>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</si>
  <si>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</si>
  <si>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</si>
  <si>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</si>
  <si>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</si>
  <si>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</si>
  <si>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</si>
  <si>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</si>
  <si>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</si>
  <si>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</si>
  <si>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</si>
  <si>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</si>
  <si>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</si>
  <si>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</si>
  <si>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</si>
  <si>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</si>
  <si>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</si>
  <si>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</si>
  <si>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</si>
  <si>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</si>
  <si>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</si>
  <si>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</si>
  <si>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</si>
  <si>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</si>
  <si>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</si>
  <si>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</si>
  <si>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</si>
  <si>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</si>
  <si>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</si>
  <si>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</si>
  <si>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</si>
  <si>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</si>
  <si>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</si>
  <si>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</si>
  <si>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</si>
  <si>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</si>
  <si>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</si>
  <si>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</si>
  <si>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</si>
  <si>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</si>
  <si>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</si>
  <si>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</si>
  <si>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</si>
  <si>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</si>
  <si>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</si>
  <si>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</si>
  <si>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</si>
  <si>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</si>
  <si>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</si>
  <si>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</si>
  <si>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</si>
  <si>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</si>
  <si>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</si>
  <si>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</si>
  <si>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</si>
  <si>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</si>
  <si>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</si>
  <si>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</si>
  <si>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</si>
  <si>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</si>
  <si>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</si>
  <si>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</si>
  <si>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</si>
  <si>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</si>
  <si>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</si>
  <si>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</si>
  <si>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</si>
  <si>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</si>
  <si>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</si>
  <si>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</si>
  <si>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</si>
  <si>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</si>
  <si>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</si>
  <si>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</si>
  <si>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</si>
  <si>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</si>
  <si>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</si>
  <si>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</si>
  <si>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</si>
  <si>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</si>
  <si>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</si>
  <si>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</si>
  <si>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</si>
  <si>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</si>
  <si>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</si>
  <si>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</si>
  <si>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</si>
  <si>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</si>
  <si>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</si>
  <si>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</si>
  <si>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</si>
  <si>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</si>
  <si>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</si>
  <si>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</si>
  <si>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</si>
  <si>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</si>
  <si>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</si>
  <si>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</si>
  <si>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</si>
  <si>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</si>
  <si>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</si>
  <si>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</si>
  <si>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</si>
  <si>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</si>
  <si>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</si>
  <si>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</si>
  <si>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</si>
  <si>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</si>
  <si>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</si>
  <si>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</si>
  <si>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</si>
  <si>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</si>
  <si>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</si>
  <si>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</si>
  <si>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</si>
  <si>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</si>
  <si>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</si>
  <si>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</si>
  <si>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</si>
  <si>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</si>
  <si>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</si>
  <si>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</si>
  <si>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</si>
  <si>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</si>
  <si>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</si>
  <si>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</si>
  <si>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</si>
  <si>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</si>
  <si>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</si>
  <si>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</si>
  <si>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</si>
  <si>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</si>
  <si>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</si>
  <si>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</si>
  <si>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</si>
  <si>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</si>
  <si>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</si>
  <si>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</si>
  <si>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</si>
  <si>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</si>
  <si>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</si>
  <si>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</si>
  <si>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</si>
  <si>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</si>
  <si>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</si>
  <si>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</si>
  <si>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</si>
  <si>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</si>
  <si>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</si>
  <si>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</si>
  <si>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</si>
  <si>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</si>
  <si>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</si>
  <si>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</si>
  <si>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</si>
  <si>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</si>
  <si>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</si>
  <si>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</si>
  <si>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</si>
  <si>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</si>
  <si>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</si>
  <si>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</si>
  <si>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</si>
  <si>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</si>
  <si>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</si>
  <si>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</si>
  <si>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</si>
  <si>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</si>
  <si>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</si>
  <si>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</si>
  <si>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</si>
  <si>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</si>
  <si>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</si>
  <si>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</si>
  <si>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</si>
  <si>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</si>
  <si>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</si>
  <si>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</si>
  <si>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</si>
  <si>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</si>
  <si>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</si>
  <si>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</si>
  <si>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</si>
  <si>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</si>
  <si>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</si>
  <si>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</si>
  <si>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</si>
  <si>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</si>
  <si>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</si>
  <si>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</si>
  <si>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</si>
  <si>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</si>
  <si>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</si>
  <si>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</si>
  <si>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</si>
  <si>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</si>
  <si>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</si>
  <si>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</si>
  <si>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</si>
  <si>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</si>
  <si>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</si>
  <si>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</si>
  <si>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</si>
  <si>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</si>
  <si>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</si>
  <si>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</si>
  <si>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</si>
  <si>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</si>
  <si>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</si>
  <si>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</si>
  <si>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</si>
  <si>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</si>
  <si>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</si>
  <si>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</si>
  <si>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</si>
  <si>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</si>
  <si>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</si>
  <si>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</si>
  <si>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</si>
  <si>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</si>
  <si>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</si>
  <si>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</si>
  <si>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</si>
  <si>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</si>
  <si>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</si>
  <si>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</si>
  <si>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</si>
  <si>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</si>
  <si>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</si>
  <si>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</si>
  <si>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</si>
  <si>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</si>
  <si>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</si>
  <si>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</si>
  <si>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</si>
  <si>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</si>
  <si>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</si>
  <si>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</si>
  <si>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</si>
  <si>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</si>
  <si>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</si>
  <si>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</si>
  <si>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</si>
  <si>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</si>
  <si>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</si>
  <si>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</si>
  <si>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</si>
  <si>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</si>
  <si>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</si>
  <si>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</si>
  <si>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</si>
  <si>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</si>
  <si>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</si>
  <si>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</si>
  <si>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</si>
  <si>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</si>
  <si>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</si>
  <si>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</si>
  <si>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</si>
  <si>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</si>
  <si>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</si>
  <si>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</si>
  <si>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</si>
  <si>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</si>
  <si>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</si>
  <si>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</si>
  <si>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</si>
  <si>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</si>
  <si>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</si>
  <si>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</si>
  <si>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</si>
  <si>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</si>
  <si>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</si>
  <si>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</si>
  <si>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</si>
  <si>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</si>
  <si>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</si>
  <si>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</si>
  <si>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</si>
  <si>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</si>
  <si>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</si>
  <si>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</si>
  <si>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</si>
  <si>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</si>
  <si>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</si>
  <si>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</si>
  <si>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</si>
  <si>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</si>
  <si>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</si>
  <si>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</si>
  <si>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</si>
  <si>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</si>
  <si>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</si>
  <si>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</si>
  <si>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</si>
  <si>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</si>
  <si>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</si>
  <si>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</si>
  <si>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</si>
  <si>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</si>
  <si>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</si>
  <si>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</si>
  <si>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</si>
  <si>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</si>
  <si>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</si>
  <si>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</si>
  <si>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</si>
  <si>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</si>
  <si>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</si>
  <si>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</si>
  <si>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</si>
  <si>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</si>
  <si>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</si>
  <si>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</si>
  <si>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</si>
  <si>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</si>
  <si>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</si>
  <si>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</si>
  <si>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</si>
  <si>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</si>
  <si>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</si>
  <si>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</si>
  <si>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</si>
  <si>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</si>
  <si>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</si>
  <si>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</si>
  <si>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</si>
  <si>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</si>
  <si>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</si>
  <si>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</si>
  <si>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</si>
  <si>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</si>
  <si>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</si>
  <si>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</si>
  <si>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</si>
  <si>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</si>
  <si>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</si>
  <si>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</si>
  <si>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</si>
  <si>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</si>
  <si>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</si>
  <si>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</si>
  <si>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</si>
  <si>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</si>
  <si>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</si>
  <si>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</si>
  <si>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</si>
  <si>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</si>
  <si>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</si>
  <si>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</si>
  <si>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</si>
  <si>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</si>
  <si>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</si>
  <si>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</si>
  <si>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</si>
  <si>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</si>
  <si>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</si>
  <si>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</si>
  <si>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</si>
  <si>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</si>
  <si>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</si>
  <si>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</si>
  <si>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</si>
  <si>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</si>
  <si>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</si>
  <si>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</si>
  <si>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</si>
  <si>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</si>
  <si>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</si>
  <si>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</si>
  <si>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</si>
  <si>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</si>
  <si>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</si>
  <si>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</si>
  <si>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</si>
  <si>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</si>
  <si>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</si>
  <si>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</si>
  <si>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</si>
  <si>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</si>
  <si>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</si>
  <si>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</si>
  <si>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</si>
  <si>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</si>
  <si>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</si>
  <si>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</si>
  <si>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</si>
  <si>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</si>
  <si>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</si>
  <si>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</si>
  <si>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</si>
  <si>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</si>
  <si>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</si>
  <si>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</si>
  <si>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</si>
  <si>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</si>
  <si>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</si>
  <si>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</si>
  <si>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</si>
  <si>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</si>
  <si>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</si>
  <si>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</si>
  <si>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</si>
  <si>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</si>
  <si>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</si>
  <si>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</si>
  <si>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</si>
  <si>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</si>
  <si>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</si>
  <si>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</si>
  <si>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</si>
  <si>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</si>
  <si>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</si>
  <si>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</si>
  <si>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</si>
  <si>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</si>
  <si>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</si>
  <si>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</si>
  <si>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</si>
  <si>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</si>
  <si>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</si>
  <si>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</si>
  <si>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</si>
  <si>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</si>
  <si>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</si>
  <si>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</si>
  <si>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</si>
  <si>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</si>
  <si>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</si>
  <si>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</si>
  <si>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</si>
  <si>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</si>
  <si>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</si>
  <si>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</si>
  <si>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</si>
  <si>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</si>
  <si>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</si>
  <si>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</si>
  <si>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</si>
  <si>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</si>
  <si>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</si>
  <si>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</si>
  <si>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</si>
  <si>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</si>
  <si>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</si>
  <si>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</si>
  <si>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</si>
  <si>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</si>
  <si>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</si>
  <si>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</si>
  <si>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</si>
  <si>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</si>
  <si>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</si>
  <si>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</si>
  <si>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</si>
  <si>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</si>
  <si>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</si>
  <si>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</si>
  <si>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</si>
  <si>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</si>
  <si>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</si>
  <si>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</si>
  <si>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</si>
  <si>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</si>
  <si>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</si>
  <si>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</si>
  <si>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</si>
  <si>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</si>
  <si>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</si>
  <si>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</si>
  <si>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</si>
  <si>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</si>
  <si>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</si>
  <si>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</si>
  <si>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</si>
  <si>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</si>
  <si>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</si>
  <si>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</si>
  <si>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</si>
  <si>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</si>
  <si>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</si>
  <si>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</si>
  <si>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</si>
  <si>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</si>
  <si>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</si>
  <si>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</si>
  <si>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</si>
  <si>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</si>
  <si>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</si>
  <si>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</si>
  <si>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</si>
  <si>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</si>
  <si>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</si>
  <si>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</si>
  <si>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</si>
  <si>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</si>
  <si>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</si>
  <si>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</si>
  <si>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</si>
  <si>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</si>
  <si>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</si>
  <si>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</si>
  <si>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</si>
  <si>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</si>
  <si>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</si>
  <si>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</si>
  <si>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</si>
  <si>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</si>
  <si>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</si>
  <si>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</si>
  <si>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</si>
  <si>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</si>
  <si>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</si>
  <si>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</si>
  <si>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</si>
  <si>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</si>
  <si>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</si>
  <si>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</si>
  <si>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</si>
  <si>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</si>
  <si>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</si>
  <si>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</si>
  <si>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</si>
  <si>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</si>
  <si>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</si>
  <si>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</si>
  <si>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</si>
  <si>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</si>
  <si>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</si>
  <si>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</si>
  <si>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</si>
  <si>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</si>
  <si>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</si>
  <si>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</si>
  <si>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</si>
  <si>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</si>
  <si>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</si>
  <si>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</si>
  <si>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</si>
  <si>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</si>
  <si>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</si>
  <si>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</si>
  <si>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</si>
  <si>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</si>
  <si>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</si>
  <si>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</si>
  <si>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</si>
  <si>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</si>
  <si>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</si>
  <si>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</si>
  <si>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</si>
  <si>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</si>
  <si>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</si>
  <si>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</si>
  <si>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</si>
  <si>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</si>
  <si>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</si>
  <si>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</si>
  <si>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</si>
  <si>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</si>
  <si>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</si>
  <si>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</si>
  <si>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</si>
  <si>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</si>
  <si>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</si>
  <si>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</si>
  <si>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</si>
  <si>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</si>
  <si>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</si>
  <si>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</si>
  <si>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</si>
  <si>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</si>
  <si>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</si>
  <si>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</si>
  <si>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</si>
  <si>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</si>
  <si>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</si>
  <si>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</si>
  <si>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</si>
  <si>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</si>
  <si>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</si>
  <si>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</si>
  <si>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</si>
  <si>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</si>
  <si>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</si>
  <si>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</si>
  <si>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</si>
  <si>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</si>
  <si>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</si>
  <si>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</si>
  <si>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</si>
  <si>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</si>
  <si>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</si>
  <si>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</si>
  <si>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</si>
  <si>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</si>
  <si>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</si>
  <si>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</si>
  <si>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</si>
  <si>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</si>
  <si>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</si>
  <si>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</si>
  <si>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</si>
  <si>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</si>
  <si>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</si>
  <si>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</si>
  <si>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</si>
  <si>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</si>
  <si>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</si>
  <si>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</si>
  <si>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</si>
  <si>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</si>
  <si>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</si>
  <si>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</si>
  <si>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</si>
  <si>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</si>
  <si>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</si>
  <si>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</si>
  <si>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</si>
  <si>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</si>
  <si>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</si>
  <si>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</si>
  <si>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</si>
  <si>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</si>
  <si>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</si>
  <si>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</si>
  <si>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</si>
  <si>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</si>
  <si>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</si>
  <si>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</si>
  <si>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</si>
  <si>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</si>
  <si>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</si>
  <si>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</si>
  <si>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</si>
  <si>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</si>
  <si>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</si>
  <si>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</si>
  <si>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</si>
  <si>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</si>
  <si>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</si>
  <si>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</si>
  <si>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</si>
  <si>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</si>
  <si>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</si>
  <si>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</si>
  <si>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</si>
  <si>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</si>
  <si>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</si>
  <si>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</si>
  <si>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</si>
  <si>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</si>
  <si>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</si>
  <si>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</si>
  <si>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</si>
  <si>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</si>
  <si>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</si>
  <si>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</si>
  <si>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</si>
  <si>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</si>
  <si>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</si>
  <si>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</si>
  <si>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</si>
  <si>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</si>
  <si>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</si>
  <si>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</si>
  <si>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</si>
  <si>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</si>
  <si>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</si>
  <si>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</si>
  <si>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</si>
  <si>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</si>
  <si>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</si>
  <si>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</si>
  <si>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</si>
  <si>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</si>
  <si>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</si>
  <si>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</si>
  <si>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</si>
  <si>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</si>
  <si>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</si>
  <si>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</si>
  <si>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</si>
  <si>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</si>
  <si>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</si>
  <si>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</si>
  <si>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</si>
  <si>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</si>
  <si>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</si>
  <si>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</si>
  <si>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</si>
  <si>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</si>
  <si>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</si>
  <si>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</si>
  <si>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</si>
  <si>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</si>
  <si>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</si>
  <si>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</si>
  <si>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</si>
  <si>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</si>
  <si>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</si>
  <si>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</si>
  <si>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</si>
  <si>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</si>
  <si>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</si>
  <si>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</si>
  <si>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</si>
  <si>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</si>
  <si>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</si>
  <si>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</si>
  <si>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</si>
  <si>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</si>
  <si>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</si>
  <si>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</si>
  <si>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</si>
  <si>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</si>
  <si>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</si>
  <si>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</si>
  <si>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</si>
  <si>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</si>
  <si>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</si>
  <si>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</si>
  <si>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</si>
  <si>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</si>
  <si>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</si>
  <si>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</si>
  <si>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</si>
  <si>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</si>
  <si>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</si>
  <si>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</si>
  <si>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</si>
  <si>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</si>
  <si>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</si>
  <si>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</si>
  <si>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</si>
  <si>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</si>
  <si>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</si>
  <si>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</si>
  <si>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</si>
  <si>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</si>
  <si>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</si>
  <si>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</si>
  <si>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</si>
  <si>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</si>
  <si>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</si>
  <si>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</si>
  <si>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</si>
  <si>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</si>
  <si>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</si>
  <si>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</si>
  <si>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</si>
  <si>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</si>
  <si>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</si>
  <si>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</si>
  <si>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</si>
  <si>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</si>
  <si>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</si>
  <si>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</si>
  <si>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</si>
  <si>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</si>
  <si>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</si>
  <si>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</si>
  <si>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</si>
  <si>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</si>
  <si>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</si>
  <si>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</si>
  <si>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</si>
  <si>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</si>
  <si>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</si>
  <si>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</si>
  <si>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</si>
  <si>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</si>
  <si>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</si>
  <si>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</si>
  <si>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</si>
  <si>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</si>
  <si>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</si>
  <si>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</si>
  <si>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</si>
  <si>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</si>
  <si>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</si>
  <si>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</si>
  <si>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</si>
  <si>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</si>
  <si>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</si>
  <si>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</si>
  <si>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</si>
  <si>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</si>
  <si>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</si>
  <si>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</si>
  <si>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</si>
  <si>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</si>
  <si>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</si>
  <si>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</si>
  <si>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</si>
  <si>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</si>
  <si>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</si>
  <si>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</si>
  <si>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</si>
  <si>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</si>
  <si>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</si>
  <si>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</si>
  <si>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</si>
  <si>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</si>
  <si>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</si>
  <si>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</si>
  <si>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</si>
  <si>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</si>
  <si>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</si>
  <si>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</si>
  <si>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</si>
  <si>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</si>
  <si>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</si>
  <si>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</si>
  <si>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</si>
  <si>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</si>
  <si>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</si>
  <si>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</si>
  <si>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</si>
  <si>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</si>
  <si>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</si>
  <si>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</si>
  <si>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</si>
  <si>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</si>
  <si>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</si>
  <si>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</si>
  <si>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</si>
  <si>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</si>
  <si>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</si>
  <si>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</si>
  <si>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</si>
  <si>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</si>
  <si>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</si>
  <si>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</si>
  <si>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</si>
  <si>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</si>
  <si>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</si>
  <si>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</si>
  <si>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</si>
  <si>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</si>
  <si>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</si>
  <si>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</si>
  <si>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</si>
  <si>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</si>
  <si>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</si>
  <si>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</si>
  <si>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</si>
  <si>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</si>
  <si>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</si>
  <si>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</si>
  <si>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</si>
  <si>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</si>
  <si>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</si>
  <si>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</si>
  <si>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</si>
  <si>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</si>
  <si>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</si>
  <si>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</si>
  <si>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</si>
  <si>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</si>
  <si>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</si>
  <si>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</si>
  <si>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</si>
  <si>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</si>
  <si>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</si>
  <si>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</si>
  <si>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</si>
  <si>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</si>
  <si>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</si>
  <si>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</si>
  <si>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</si>
  <si>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</si>
  <si>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</si>
  <si>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</si>
  <si>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</si>
  <si>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</si>
  <si>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</si>
  <si>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</si>
  <si>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</si>
  <si>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</si>
  <si>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</si>
  <si>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</si>
  <si>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</si>
  <si>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</si>
  <si>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</si>
  <si>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</si>
  <si>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</si>
  <si>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</si>
  <si>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</si>
  <si>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</si>
  <si>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</si>
  <si>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</si>
  <si>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</si>
  <si>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</si>
  <si>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</si>
  <si>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</si>
  <si>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</si>
  <si>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</si>
  <si>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</si>
  <si>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</si>
  <si>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</si>
  <si>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</si>
  <si>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</si>
  <si>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</si>
  <si>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</si>
  <si>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</si>
  <si>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</si>
  <si>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</si>
  <si>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</si>
  <si>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</si>
  <si>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</si>
  <si>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</si>
  <si>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</si>
  <si>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</si>
  <si>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</si>
  <si>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</si>
  <si>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</si>
  <si>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</si>
  <si>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</si>
  <si>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</si>
  <si>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</si>
  <si>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</si>
  <si>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</si>
  <si>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</si>
  <si>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</si>
  <si>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</si>
  <si>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</si>
  <si>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</si>
  <si>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</si>
  <si>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</si>
  <si>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</si>
  <si>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</si>
  <si>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</si>
  <si>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</si>
  <si>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</si>
  <si>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</si>
  <si>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</si>
  <si>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</si>
  <si>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</si>
  <si>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</si>
  <si>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</si>
  <si>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</si>
  <si>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</si>
  <si>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</si>
  <si>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</si>
  <si>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</si>
  <si>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</si>
  <si>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</si>
  <si>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</si>
  <si>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</si>
  <si>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</si>
  <si>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</si>
  <si>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</si>
  <si>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</si>
  <si>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</si>
  <si>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</si>
  <si>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</si>
  <si>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</si>
  <si>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</si>
  <si>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</si>
  <si>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</si>
  <si>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</si>
  <si>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</si>
  <si>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</si>
  <si>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</si>
  <si>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</si>
  <si>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</si>
  <si>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</si>
  <si>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</si>
  <si>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</si>
  <si>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</si>
  <si>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</si>
  <si>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</si>
  <si>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</si>
  <si>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</si>
  <si>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</si>
  <si>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</si>
  <si>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</si>
  <si>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</si>
  <si>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</si>
  <si>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</si>
  <si>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</si>
  <si>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</si>
  <si>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</si>
  <si>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</si>
  <si>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</si>
  <si>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</si>
  <si>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</si>
  <si>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</si>
  <si>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</si>
  <si>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</si>
  <si>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</si>
  <si>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</si>
  <si>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</si>
  <si>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</si>
  <si>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</si>
  <si>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</si>
  <si>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</si>
  <si>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</si>
  <si>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</si>
  <si>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</si>
  <si>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</si>
  <si>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</si>
  <si>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</si>
  <si>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</si>
  <si>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</si>
  <si>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</si>
  <si>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</si>
  <si>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</si>
  <si>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</si>
  <si>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</si>
  <si>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</si>
  <si>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</si>
  <si>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</si>
  <si>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</si>
  <si>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</si>
  <si>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</si>
  <si>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</si>
  <si>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</si>
  <si>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</si>
  <si>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</si>
  <si>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</si>
  <si>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</si>
  <si>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</si>
  <si>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</si>
  <si>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</si>
  <si>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</si>
  <si>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</si>
  <si>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</si>
  <si>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</si>
  <si>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</si>
  <si>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</si>
  <si>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</si>
  <si>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</si>
  <si>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</si>
  <si>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</si>
  <si>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</si>
  <si>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</si>
  <si>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</si>
  <si>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</si>
  <si>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</si>
  <si>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</si>
  <si>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</si>
  <si>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</si>
  <si>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</si>
  <si>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</si>
  <si>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</si>
  <si>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</si>
  <si>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</si>
  <si>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</si>
  <si>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</si>
  <si>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</si>
  <si>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</si>
  <si>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</si>
  <si>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</si>
  <si>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</si>
  <si>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</si>
  <si>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</si>
  <si>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</si>
  <si>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</si>
  <si>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</si>
  <si>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</si>
  <si>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</si>
  <si>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</si>
  <si>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</si>
  <si>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</si>
  <si>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</si>
  <si>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</si>
  <si>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</si>
  <si>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</si>
  <si>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</si>
  <si>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</si>
  <si>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</si>
  <si>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</si>
  <si>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</si>
  <si>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</si>
  <si>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</si>
  <si>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</si>
  <si>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</si>
  <si>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</si>
  <si>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</si>
  <si>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</si>
  <si>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</si>
  <si>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</si>
  <si>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</si>
  <si>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</si>
  <si>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</si>
  <si>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</si>
  <si>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</si>
  <si>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</si>
  <si>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</si>
  <si>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</si>
  <si>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</si>
  <si>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</si>
  <si>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</si>
  <si>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</si>
  <si>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</si>
  <si>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</si>
  <si>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</si>
  <si>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</si>
  <si>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</si>
  <si>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</si>
  <si>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</si>
  <si>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</si>
  <si>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</si>
  <si>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</si>
  <si>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</si>
  <si>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</si>
  <si>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</si>
  <si>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</si>
  <si>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</si>
  <si>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</si>
  <si>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</si>
  <si>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</si>
  <si>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</si>
  <si>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</si>
  <si>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</si>
  <si>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</si>
  <si>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</si>
  <si>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</si>
  <si>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</si>
  <si>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</si>
  <si>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</si>
  <si>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</si>
  <si>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</si>
  <si>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</si>
  <si>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</si>
  <si>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</si>
  <si>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</si>
  <si>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</si>
  <si>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</si>
  <si>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</si>
  <si>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</si>
  <si>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</si>
  <si>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</si>
  <si>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</si>
  <si>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</si>
  <si>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</si>
  <si>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</si>
  <si>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</si>
  <si>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</si>
  <si>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</si>
  <si>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</si>
  <si>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</si>
  <si>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</si>
  <si>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</si>
  <si>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</si>
  <si>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</si>
  <si>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</si>
  <si>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</si>
  <si>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</si>
  <si>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</si>
  <si>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</si>
  <si>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</si>
  <si>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</si>
  <si>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</si>
  <si>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</si>
  <si>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</si>
  <si>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</si>
  <si>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</si>
  <si>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</si>
  <si>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</si>
  <si>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</si>
  <si>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</si>
  <si>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</si>
  <si>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</si>
  <si>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</si>
  <si>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</si>
  <si>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</si>
  <si>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</si>
  <si>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</si>
  <si>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</si>
  <si>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</si>
  <si>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</si>
  <si>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</si>
  <si>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</si>
  <si>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</si>
  <si>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</si>
  <si>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</si>
  <si>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</si>
  <si>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</si>
  <si>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</si>
  <si>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</si>
  <si>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</si>
  <si>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</si>
  <si>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</si>
  <si>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</si>
  <si>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</si>
  <si>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</si>
  <si>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</si>
  <si>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</si>
  <si>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</si>
  <si>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</si>
  <si>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</si>
  <si>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</si>
  <si>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</si>
  <si>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</si>
  <si>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</si>
  <si>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</si>
  <si>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</si>
  <si>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</si>
  <si>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</si>
  <si>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</si>
  <si>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</si>
  <si>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</si>
  <si>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</si>
  <si>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</si>
  <si>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</si>
  <si>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</si>
  <si>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</si>
  <si>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</si>
  <si>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</si>
  <si>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</si>
  <si>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</si>
  <si>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</si>
  <si>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</si>
  <si>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</si>
  <si>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</si>
  <si>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</si>
  <si>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</si>
  <si>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</si>
  <si>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</si>
  <si>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</si>
  <si>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</si>
  <si>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</si>
  <si>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</si>
  <si>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</si>
  <si>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</si>
  <si>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</si>
  <si>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</si>
  <si>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</si>
  <si>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</si>
  <si>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</si>
  <si>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</si>
  <si>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</si>
  <si>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</si>
  <si>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</si>
  <si>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</si>
  <si>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</si>
  <si>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</si>
  <si>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</si>
  <si>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</si>
  <si>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</si>
  <si>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</si>
  <si>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</si>
  <si>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</si>
  <si>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</si>
  <si>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</si>
  <si>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</si>
  <si>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</si>
  <si>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</si>
  <si>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</si>
  <si>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</si>
  <si>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</si>
  <si>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</si>
  <si>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</si>
  <si>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</si>
  <si>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</si>
  <si>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</si>
  <si>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</si>
  <si>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</si>
  <si>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</si>
  <si>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</si>
  <si>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</si>
  <si>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</si>
  <si>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</si>
  <si>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</si>
  <si>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</si>
  <si>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</si>
  <si>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</si>
  <si>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</si>
  <si>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</si>
  <si>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</si>
  <si>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</si>
  <si>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</si>
  <si>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</si>
  <si>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</si>
  <si>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</si>
  <si>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</si>
  <si>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</si>
  <si>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</si>
  <si>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</si>
  <si>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</si>
  <si>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</si>
  <si>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</si>
  <si>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</si>
  <si>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</si>
  <si>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</si>
  <si>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</si>
  <si>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</si>
  <si>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</si>
  <si>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</si>
  <si>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</si>
  <si>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</si>
  <si>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</si>
  <si>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</si>
  <si>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</si>
  <si>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</si>
  <si>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</si>
  <si>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</si>
  <si>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</si>
  <si>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</si>
  <si>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</si>
  <si>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</si>
  <si>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</si>
  <si>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</si>
  <si>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</si>
  <si>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</si>
  <si>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</si>
  <si>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</si>
  <si>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</si>
  <si>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</si>
  <si>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</si>
  <si>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</si>
  <si>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</si>
  <si>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</si>
  <si>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</si>
  <si>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</si>
  <si>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</si>
  <si>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</si>
  <si>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</si>
  <si>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</si>
  <si>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</si>
  <si>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</si>
  <si>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</si>
  <si>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</si>
  <si>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</si>
  <si>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</si>
  <si>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</si>
  <si>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</si>
  <si>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</si>
  <si>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</si>
  <si>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</si>
  <si>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</si>
  <si>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</si>
  <si>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</si>
  <si>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</si>
  <si>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</si>
  <si>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</si>
  <si>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</si>
  <si>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</si>
  <si>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</si>
  <si>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</si>
  <si>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</si>
  <si>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</si>
  <si>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</si>
  <si>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</si>
  <si>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</si>
  <si>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</si>
  <si>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</si>
  <si>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</si>
  <si>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</si>
  <si>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</si>
  <si>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</si>
  <si>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</si>
  <si>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</si>
  <si>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</si>
  <si>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</si>
  <si>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</si>
  <si>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</si>
  <si>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</si>
  <si>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</si>
  <si>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</si>
  <si>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</si>
  <si>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</si>
  <si>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</si>
  <si>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</si>
  <si>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</si>
  <si>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</si>
  <si>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</si>
  <si>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</si>
  <si>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</si>
  <si>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</si>
  <si>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</si>
  <si>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</si>
  <si>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</si>
  <si>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</si>
  <si>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</si>
  <si>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</si>
  <si>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</si>
  <si>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</si>
  <si>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</si>
  <si>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</si>
  <si>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</si>
  <si>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</si>
  <si>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</si>
  <si>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</si>
  <si>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</si>
  <si>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</si>
  <si>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</si>
  <si>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</si>
  <si>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</si>
  <si>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</si>
  <si>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</si>
  <si>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</si>
  <si>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</si>
  <si>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</si>
  <si>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</si>
  <si>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</si>
  <si>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</si>
  <si>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</si>
  <si>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</si>
  <si>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</si>
  <si>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</si>
  <si>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</si>
  <si>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</si>
  <si>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</si>
  <si>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</si>
  <si>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</si>
  <si>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</si>
  <si>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</si>
  <si>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</si>
  <si>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</si>
  <si>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</si>
  <si>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</si>
  <si>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</si>
  <si>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</si>
  <si>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</si>
  <si>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</si>
  <si>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</si>
  <si>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</si>
  <si>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</si>
  <si>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</si>
  <si>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</si>
  <si>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</si>
  <si>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</si>
  <si>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</si>
  <si>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</si>
  <si>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</si>
  <si>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</si>
  <si>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</si>
  <si>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</si>
  <si>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</si>
  <si>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</si>
  <si>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</si>
  <si>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</si>
  <si>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</si>
  <si>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</si>
  <si>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</si>
  <si>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</si>
  <si>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</si>
  <si>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</si>
  <si>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</si>
  <si>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</si>
  <si>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</si>
  <si>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</si>
  <si>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</si>
  <si>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</si>
  <si>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</si>
  <si>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</si>
  <si>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</si>
  <si>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</si>
  <si>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</si>
  <si>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</si>
  <si>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</si>
  <si>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</si>
  <si>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</si>
  <si>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</si>
  <si>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</si>
  <si>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</si>
  <si>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</si>
  <si>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</si>
  <si>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</si>
  <si>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</si>
  <si>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</si>
  <si>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</si>
  <si>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</si>
  <si>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</si>
  <si>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</si>
  <si>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</si>
  <si>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</si>
  <si>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</si>
  <si>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</si>
  <si>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</si>
  <si>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</si>
  <si>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</si>
  <si>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</si>
  <si>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</si>
  <si>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</si>
  <si>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</si>
  <si>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</si>
  <si>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</si>
  <si>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</si>
  <si>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</si>
  <si>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</si>
  <si>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</si>
  <si>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</si>
  <si>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</si>
  <si>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</si>
  <si>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</si>
  <si>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</si>
  <si>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</si>
  <si>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</si>
  <si>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</si>
  <si>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</si>
  <si>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</si>
  <si>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</si>
  <si>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</si>
  <si>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</si>
  <si>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</si>
  <si>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</si>
  <si>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</si>
  <si>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</si>
  <si>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</si>
  <si>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</si>
  <si>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</si>
  <si>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</si>
  <si>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</si>
  <si>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</si>
  <si>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</si>
  <si>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</si>
  <si>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</si>
  <si>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</si>
  <si>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</si>
  <si>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</si>
  <si>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</si>
  <si>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</si>
  <si>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</si>
  <si>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</si>
  <si>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</si>
  <si>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</si>
  <si>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</si>
  <si>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</si>
  <si>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</si>
  <si>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</si>
  <si>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</si>
  <si>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</si>
  <si>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</si>
  <si>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</si>
  <si>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</si>
  <si>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</si>
  <si>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</si>
  <si>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</si>
  <si>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</si>
  <si>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</si>
  <si>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</si>
  <si>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</si>
  <si>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</si>
  <si>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</si>
  <si>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</si>
  <si>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</si>
  <si>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</si>
  <si>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</si>
  <si>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</si>
  <si>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</si>
  <si>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</si>
  <si>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</si>
  <si>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</si>
  <si>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</si>
  <si>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</si>
  <si>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</si>
  <si>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</si>
  <si>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</si>
  <si>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</si>
  <si>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</si>
  <si>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</si>
  <si>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</si>
  <si>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</si>
  <si>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</si>
  <si>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</si>
  <si>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</si>
  <si>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</si>
  <si>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</si>
  <si>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</si>
  <si>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</si>
  <si>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</si>
  <si>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</si>
  <si>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</si>
  <si>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</si>
  <si>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</si>
  <si>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</si>
  <si>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</si>
  <si>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</si>
  <si>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</si>
  <si>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</si>
  <si>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</si>
  <si>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</si>
  <si>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</si>
  <si>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</si>
  <si>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</si>
  <si>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</si>
  <si>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</si>
  <si>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</si>
  <si>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</si>
  <si>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</si>
  <si>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</si>
  <si>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</si>
  <si>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</si>
  <si>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</si>
  <si>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</si>
  <si>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</si>
  <si>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</si>
  <si>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</si>
  <si>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</si>
  <si>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</si>
  <si>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</si>
  <si>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</si>
  <si>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</si>
  <si>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</si>
  <si>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</si>
  <si>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</si>
  <si>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</si>
  <si>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</si>
  <si>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</si>
  <si>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</si>
  <si>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</si>
  <si>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</si>
  <si>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</si>
  <si>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</si>
  <si>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</si>
  <si>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</si>
  <si>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</si>
  <si>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</si>
  <si>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</si>
  <si>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</si>
  <si>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</si>
  <si>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</si>
  <si>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</si>
  <si>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</si>
  <si>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</si>
  <si>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</si>
  <si>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</si>
  <si>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</si>
  <si>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</si>
  <si>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</si>
  <si>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</si>
  <si>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</si>
  <si>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</si>
  <si>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</si>
  <si>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</si>
  <si>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</si>
  <si>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</si>
  <si>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</si>
  <si>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</si>
  <si>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</si>
  <si>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</si>
  <si>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</si>
  <si>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</si>
  <si>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</si>
  <si>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</si>
  <si>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</si>
  <si>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</si>
  <si>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</si>
  <si>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</si>
  <si>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</si>
  <si>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</si>
  <si>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</si>
  <si>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</si>
  <si>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</si>
  <si>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</si>
  <si>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</si>
  <si>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</si>
  <si>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</si>
  <si>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</si>
  <si>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</si>
  <si>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</si>
  <si>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</si>
  <si>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</si>
  <si>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</si>
  <si>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</si>
  <si>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</si>
  <si>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</si>
  <si>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</si>
  <si>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</si>
  <si>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</si>
  <si>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</si>
  <si>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</si>
  <si>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</si>
  <si>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</si>
  <si>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</si>
  <si>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</si>
  <si>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</si>
  <si>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</si>
  <si>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</si>
  <si>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</si>
  <si>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</si>
  <si>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</si>
  <si>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</si>
  <si>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</si>
  <si>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</si>
  <si>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</si>
  <si>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</si>
  <si>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</si>
  <si>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</si>
  <si>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</si>
  <si>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</si>
  <si>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</si>
  <si>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</si>
  <si>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</si>
  <si>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</si>
  <si>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</si>
  <si>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</si>
  <si>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</si>
  <si>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</si>
  <si>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</si>
  <si>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</si>
  <si>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</si>
  <si>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</si>
  <si>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</si>
  <si>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</si>
  <si>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</si>
  <si>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</si>
  <si>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</si>
  <si>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</si>
  <si>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</si>
  <si>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</si>
  <si>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</si>
  <si>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</si>
  <si>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</si>
  <si>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</si>
  <si>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</si>
  <si>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</si>
  <si>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</si>
  <si>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</si>
  <si>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</si>
  <si>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</si>
  <si>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</si>
  <si>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</si>
  <si>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</si>
  <si>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</si>
  <si>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</si>
  <si>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</si>
  <si>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</si>
  <si>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</si>
  <si>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</si>
  <si>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</si>
  <si>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</si>
  <si>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</si>
  <si>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</si>
  <si>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</si>
  <si>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</si>
  <si>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</si>
  <si>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</si>
  <si>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</si>
  <si>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</si>
  <si>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</si>
  <si>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</si>
  <si>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</si>
  <si>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</si>
  <si>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</si>
  <si>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</si>
  <si>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</si>
  <si>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</si>
  <si>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</si>
  <si>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</si>
  <si>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</si>
  <si>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</si>
  <si>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</si>
  <si>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</si>
  <si>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</si>
  <si>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</si>
  <si>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</si>
  <si>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</si>
  <si>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</si>
  <si>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</si>
  <si>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</si>
  <si>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</si>
  <si>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</si>
  <si>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</si>
  <si>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</si>
  <si>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</si>
  <si>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</si>
  <si>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</si>
  <si>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</si>
  <si>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</si>
  <si>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</si>
  <si>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</si>
  <si>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</si>
  <si>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</si>
  <si>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</si>
  <si>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</si>
  <si>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</si>
  <si>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</si>
  <si>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</si>
  <si>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</si>
  <si>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</si>
  <si>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</si>
  <si>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</si>
  <si>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</si>
  <si>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</si>
  <si>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</si>
  <si>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</si>
  <si>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</si>
  <si>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</si>
  <si>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</si>
  <si>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</si>
  <si>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</si>
  <si>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</si>
  <si>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</si>
  <si>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</si>
  <si>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</si>
  <si>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</si>
  <si>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</si>
  <si>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</si>
  <si>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</si>
  <si>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</si>
  <si>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</si>
  <si>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</si>
  <si>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</si>
  <si>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</si>
  <si>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</si>
  <si>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</si>
  <si>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</si>
  <si>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</si>
  <si>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</si>
  <si>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</si>
  <si>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</si>
  <si>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</si>
  <si>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</si>
  <si>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</si>
  <si>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</si>
  <si>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</si>
  <si>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</si>
  <si>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</si>
  <si>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</si>
  <si>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</si>
  <si>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</si>
  <si>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</si>
  <si>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</si>
  <si>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</si>
  <si>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</si>
  <si>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</si>
  <si>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</si>
  <si>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</si>
  <si>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</si>
  <si>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</si>
  <si>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</si>
  <si>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</si>
  <si>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</si>
  <si>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</si>
  <si>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</si>
  <si>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</si>
  <si>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</si>
  <si>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</si>
  <si>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</si>
  <si>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</si>
  <si>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</si>
  <si>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</si>
  <si>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</si>
  <si>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</si>
  <si>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</si>
  <si>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</si>
  <si>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</si>
  <si>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</si>
  <si>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</si>
  <si>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</si>
  <si>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</si>
  <si>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</si>
  <si>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</si>
  <si>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</si>
  <si>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</si>
  <si>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</si>
  <si>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</si>
  <si>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</si>
  <si>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</si>
  <si>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</si>
  <si>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</si>
  <si>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</si>
  <si>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</si>
  <si>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</si>
  <si>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</si>
  <si>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</si>
  <si>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</si>
  <si>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</si>
  <si>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</si>
  <si>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</si>
  <si>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</si>
  <si>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</si>
  <si>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</si>
  <si>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</si>
  <si>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</si>
  <si>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</si>
  <si>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</si>
  <si>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</si>
  <si>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</si>
  <si>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</si>
  <si>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</si>
  <si>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</si>
  <si>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</si>
  <si>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</si>
  <si>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</si>
  <si>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</si>
  <si>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</si>
  <si>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</si>
  <si>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</si>
  <si>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</si>
  <si>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</si>
  <si>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</si>
  <si>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</si>
  <si>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</si>
  <si>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</si>
  <si>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</si>
  <si>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</si>
  <si>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</si>
  <si>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</si>
  <si>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</si>
  <si>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</si>
  <si>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</si>
  <si>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</si>
  <si>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</si>
  <si>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</si>
  <si>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</si>
  <si>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</si>
  <si>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</si>
  <si>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</si>
  <si>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</si>
  <si>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</si>
  <si>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</si>
  <si>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</si>
  <si>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</si>
  <si>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</si>
  <si>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</si>
  <si>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</si>
  <si>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</si>
  <si>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</si>
  <si>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</si>
  <si>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</si>
  <si>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</si>
  <si>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</si>
  <si>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</si>
  <si>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</si>
  <si>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</si>
  <si>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</si>
  <si>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</si>
  <si>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</si>
  <si>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</si>
  <si>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</si>
  <si>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</si>
  <si>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</si>
  <si>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</si>
  <si>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</si>
  <si>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</si>
  <si>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</si>
  <si>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</si>
  <si>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</si>
  <si>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</si>
  <si>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</si>
  <si>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</si>
  <si>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</si>
  <si>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</si>
  <si>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</si>
  <si>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</si>
  <si>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</si>
  <si>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</si>
  <si>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</si>
  <si>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</si>
  <si>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</si>
  <si>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</si>
  <si>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</si>
  <si>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</si>
  <si>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</si>
  <si>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</si>
  <si>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</si>
  <si>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</si>
  <si>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</si>
  <si>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</si>
  <si>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</si>
  <si>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</si>
  <si>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</si>
  <si>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</si>
  <si>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</si>
  <si>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</si>
  <si>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</si>
  <si>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</si>
  <si>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</si>
  <si>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</si>
  <si>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</si>
  <si>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</si>
  <si>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</si>
  <si>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</si>
  <si>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</si>
  <si>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</si>
  <si>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</si>
  <si>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</si>
  <si>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</si>
  <si>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</si>
  <si>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</si>
  <si>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</si>
  <si>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</si>
  <si>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</si>
  <si>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</si>
  <si>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</si>
  <si>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</si>
  <si>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</si>
  <si>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</si>
  <si>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</si>
  <si>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</si>
  <si>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</si>
  <si>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</si>
  <si>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</si>
  <si>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</si>
  <si>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</si>
  <si>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</si>
  <si>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</si>
  <si>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</si>
  <si>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</si>
  <si>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</si>
  <si>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</si>
  <si>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</si>
  <si>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</si>
  <si>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</si>
  <si>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</si>
  <si>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</si>
  <si>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</si>
  <si>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</si>
  <si>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</si>
  <si>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</si>
  <si>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</si>
  <si>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</si>
  <si>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</si>
  <si>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</si>
  <si>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</si>
  <si>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</si>
  <si>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</si>
  <si>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</si>
  <si>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</si>
  <si>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</si>
  <si>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</si>
  <si>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</si>
  <si>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</si>
  <si>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</si>
  <si>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</si>
  <si>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</si>
  <si>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</si>
  <si>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</si>
  <si>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</si>
  <si>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</si>
  <si>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</si>
  <si>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</si>
  <si>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</si>
  <si>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</si>
  <si>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</si>
  <si>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</si>
  <si>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</si>
  <si>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</si>
  <si>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</si>
  <si>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</si>
  <si>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</si>
  <si>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</si>
  <si>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</si>
  <si>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</si>
  <si>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</si>
  <si>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</si>
  <si>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</si>
  <si>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</si>
  <si>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</si>
  <si>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</si>
  <si>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</si>
  <si>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</si>
  <si>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</si>
  <si>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</si>
  <si>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</si>
  <si>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</si>
  <si>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</si>
  <si>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</si>
  <si>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</si>
  <si>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</si>
  <si>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</si>
  <si>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</si>
  <si>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</si>
  <si>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</si>
  <si>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</si>
  <si>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</si>
  <si>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</si>
  <si>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</si>
  <si>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</si>
  <si>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</si>
  <si>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</si>
  <si>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</si>
  <si>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</si>
  <si>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</si>
  <si>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</si>
  <si>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</si>
  <si>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</si>
  <si>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</si>
  <si>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</si>
  <si>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</si>
  <si>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</si>
  <si>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</si>
  <si>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</si>
  <si>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</si>
  <si>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</si>
  <si>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</si>
  <si>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</si>
  <si>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</si>
  <si>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</si>
  <si>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</si>
  <si>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</si>
  <si>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</si>
  <si>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</si>
  <si>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</si>
  <si>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</si>
  <si>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</si>
  <si>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</si>
  <si>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</si>
  <si>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</si>
  <si>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</si>
  <si>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</si>
  <si>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</si>
  <si>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</si>
  <si>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</si>
  <si>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</si>
  <si>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</si>
  <si>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</si>
  <si>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</si>
  <si>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</si>
  <si>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</si>
  <si>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</si>
  <si>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</si>
  <si>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</si>
  <si>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</si>
  <si>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</si>
  <si>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</si>
  <si>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</si>
  <si>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</si>
  <si>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</si>
  <si>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</si>
  <si>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</si>
  <si>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</si>
  <si>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</si>
  <si>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</si>
  <si>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</si>
  <si>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</si>
  <si>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</si>
  <si>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</si>
  <si>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</si>
  <si>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</si>
  <si>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</si>
  <si>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</si>
  <si>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</si>
  <si>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</si>
  <si>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</si>
  <si>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</si>
  <si>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</si>
  <si>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</si>
  <si>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</si>
  <si>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</si>
  <si>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</si>
  <si>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</si>
  <si>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</si>
  <si>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</si>
  <si>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</si>
  <si>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</si>
  <si>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</si>
  <si>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</si>
  <si>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</si>
  <si>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</si>
  <si>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</si>
  <si>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</si>
  <si>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</si>
  <si>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</si>
  <si>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</si>
  <si>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</si>
  <si>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</si>
  <si>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</si>
  <si>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</si>
  <si>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</si>
  <si>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</si>
  <si>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</si>
  <si>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</si>
  <si>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</si>
  <si>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</si>
  <si>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</si>
  <si>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</si>
  <si>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</si>
  <si>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</si>
  <si>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</si>
  <si>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</si>
  <si>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</si>
  <si>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</si>
  <si>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</si>
  <si>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</si>
  <si>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</si>
  <si>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</si>
  <si>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</si>
  <si>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</si>
  <si>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</si>
  <si>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</si>
  <si>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</si>
  <si>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</si>
  <si>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</si>
  <si>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</si>
  <si>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</si>
  <si>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</si>
  <si>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</si>
  <si>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</si>
  <si>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</si>
  <si>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</si>
  <si>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</si>
  <si>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</si>
  <si>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</si>
  <si>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</si>
  <si>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</si>
  <si>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</si>
  <si>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</si>
  <si>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</si>
  <si>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</si>
  <si>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</si>
  <si>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</si>
  <si>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</si>
  <si>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</si>
  <si>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</si>
  <si>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</si>
  <si>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</si>
  <si>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</si>
  <si>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</si>
  <si>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</si>
  <si>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</si>
  <si>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</si>
  <si>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</si>
  <si>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</si>
  <si>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</si>
  <si>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</si>
  <si>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</si>
  <si>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</si>
  <si>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</si>
  <si>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</si>
  <si>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</si>
  <si>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</si>
  <si>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</si>
  <si>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</si>
  <si>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</si>
  <si>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</si>
  <si>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</si>
  <si>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</si>
  <si>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</si>
  <si>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</si>
  <si>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</si>
  <si>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</si>
  <si>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</si>
  <si>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</si>
  <si>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</si>
  <si>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</si>
  <si>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</si>
  <si>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</si>
  <si>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</si>
  <si>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</si>
  <si>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</si>
  <si>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</si>
  <si>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</si>
  <si>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</si>
  <si>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</si>
  <si>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</si>
  <si>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</si>
  <si>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</si>
  <si>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</si>
  <si>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</si>
  <si>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</si>
  <si>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</si>
  <si>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</si>
  <si>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</si>
  <si>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</si>
  <si>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</si>
  <si>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</si>
  <si>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</si>
  <si>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</si>
  <si>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</si>
  <si>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</si>
  <si>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</si>
  <si>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</si>
  <si>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</si>
  <si>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</si>
  <si>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</si>
  <si>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</si>
  <si>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</si>
  <si>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</si>
  <si>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</si>
  <si>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</si>
  <si>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</si>
  <si>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</si>
  <si>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</si>
  <si>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</si>
  <si>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</si>
  <si>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</si>
  <si>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</si>
  <si>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</si>
  <si>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</si>
  <si>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</si>
  <si>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</si>
  <si>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</si>
  <si>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</si>
  <si>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</si>
  <si>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</si>
  <si>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</si>
  <si>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</si>
  <si>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</si>
  <si>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</si>
  <si>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</si>
  <si>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</si>
  <si>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</si>
  <si>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</si>
  <si>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</si>
  <si>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</si>
  <si>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</si>
  <si>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</si>
  <si>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</si>
  <si>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</si>
  <si>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</si>
  <si>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</si>
  <si>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</si>
  <si>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</si>
  <si>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</si>
  <si>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</si>
  <si>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</si>
  <si>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</si>
  <si>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</si>
  <si>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</si>
  <si>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</si>
  <si>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</si>
  <si>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</si>
  <si>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</si>
  <si>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</si>
  <si>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</si>
  <si>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</si>
  <si>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</si>
  <si>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</si>
  <si>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</si>
  <si>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</si>
  <si>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</si>
  <si>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</si>
  <si>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</si>
  <si>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</si>
  <si>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</si>
  <si>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</si>
  <si>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</si>
  <si>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</si>
  <si>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</si>
  <si>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</si>
  <si>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</si>
  <si>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</si>
  <si>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</si>
  <si>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</si>
  <si>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</si>
  <si>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</si>
  <si>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</si>
  <si>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</si>
  <si>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</si>
  <si>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</si>
  <si>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</si>
  <si>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</si>
  <si>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</si>
  <si>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</si>
  <si>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</si>
  <si>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</si>
  <si>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</si>
  <si>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</si>
  <si>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</si>
  <si>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</si>
  <si>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</si>
  <si>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</si>
  <si>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</si>
  <si>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</si>
  <si>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</si>
  <si>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</si>
  <si>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</si>
  <si>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</si>
  <si>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</si>
  <si>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</si>
  <si>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</si>
  <si>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</si>
  <si>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</si>
  <si>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</si>
  <si>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</si>
  <si>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</si>
  <si>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</si>
  <si>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</si>
  <si>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</si>
  <si>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</si>
  <si>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</si>
  <si>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</si>
  <si>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</si>
  <si>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</si>
  <si>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</si>
  <si>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</si>
  <si>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</si>
  <si>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</si>
  <si>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</si>
  <si>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</si>
  <si>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</si>
  <si>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</si>
  <si>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</si>
  <si>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</si>
  <si>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</si>
  <si>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</si>
  <si>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</si>
  <si>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</si>
  <si>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</si>
  <si>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</si>
  <si>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</si>
  <si>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</si>
  <si>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</si>
  <si>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</si>
  <si>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</si>
  <si>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</si>
  <si>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</si>
  <si>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</si>
  <si>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</si>
  <si>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</si>
  <si>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</si>
  <si>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</si>
  <si>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</si>
  <si>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</si>
  <si>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</si>
  <si>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</si>
  <si>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</si>
  <si>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</si>
  <si>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</si>
  <si>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</si>
  <si>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</si>
  <si>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</si>
  <si>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</si>
  <si>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</si>
  <si>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</si>
  <si>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</si>
  <si>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</si>
  <si>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</si>
  <si>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</si>
  <si>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</si>
  <si>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</si>
  <si>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</si>
  <si>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</si>
  <si>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</si>
  <si>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</si>
  <si>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</si>
  <si>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</si>
  <si>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</si>
  <si>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</si>
  <si>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</si>
  <si>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</si>
  <si>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</si>
  <si>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</si>
  <si>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</si>
  <si>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</si>
  <si>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</si>
  <si>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</si>
  <si>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</si>
  <si>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</si>
  <si>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</si>
  <si>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</si>
  <si>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</si>
  <si>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</si>
  <si>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</si>
  <si>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</si>
  <si>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</si>
  <si>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</si>
  <si>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</si>
  <si>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</si>
  <si>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</si>
  <si>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</si>
  <si>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</si>
  <si>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</si>
  <si>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</si>
  <si>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</si>
  <si>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</si>
  <si>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</si>
  <si>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</si>
  <si>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</si>
  <si>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</si>
  <si>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</si>
  <si>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</si>
  <si>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</si>
  <si>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</si>
  <si>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</si>
  <si>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</si>
  <si>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</si>
  <si>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</si>
  <si>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</si>
  <si>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</si>
  <si>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</si>
  <si>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</si>
  <si>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</si>
  <si>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</si>
  <si>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</si>
  <si>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</si>
  <si>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</si>
  <si>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</si>
  <si>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</si>
  <si>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</si>
  <si>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</si>
  <si>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</si>
  <si>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</si>
  <si>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</si>
  <si>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</si>
  <si>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</si>
  <si>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</si>
  <si>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</si>
  <si>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</si>
  <si>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</si>
  <si>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</si>
  <si>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</si>
  <si>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</si>
  <si>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</si>
  <si>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</si>
  <si>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</si>
  <si>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</si>
  <si>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</si>
  <si>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</si>
  <si>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</si>
  <si>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</si>
  <si>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</si>
  <si>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</si>
  <si>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</si>
  <si>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</si>
  <si>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</si>
  <si>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</si>
  <si>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</si>
  <si>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</si>
  <si>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</si>
  <si>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</si>
  <si>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</si>
  <si>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</si>
  <si>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</si>
  <si>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</si>
  <si>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</si>
  <si>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</si>
  <si>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</si>
  <si>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</si>
  <si>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</si>
  <si>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</si>
  <si>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</si>
  <si>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</si>
  <si>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</si>
  <si>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</si>
  <si>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</si>
  <si>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</si>
  <si>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</si>
  <si>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</si>
  <si>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</si>
  <si>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</si>
  <si>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</si>
  <si>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</si>
  <si>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</si>
  <si>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</si>
  <si>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</si>
  <si>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</si>
  <si>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</si>
  <si>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</si>
  <si>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</si>
  <si>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</si>
  <si>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</si>
  <si>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</si>
  <si>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</si>
  <si>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</si>
  <si>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</si>
  <si>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</si>
  <si>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</si>
  <si>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</si>
  <si>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</si>
  <si>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</si>
  <si>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</si>
  <si>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</si>
  <si>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</si>
  <si>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</si>
  <si>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</si>
  <si>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</si>
  <si>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</si>
  <si>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</si>
  <si>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</si>
  <si>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</si>
  <si>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</si>
  <si>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</si>
  <si>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</si>
  <si>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</si>
  <si>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</si>
  <si>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</si>
  <si>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</si>
  <si>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</si>
  <si>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</si>
  <si>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</si>
  <si>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</si>
  <si>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</si>
  <si>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</si>
  <si>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</si>
  <si>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</si>
  <si>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</si>
  <si>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</si>
  <si>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</si>
  <si>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</si>
  <si>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</si>
  <si>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</si>
  <si>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</si>
  <si>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</si>
  <si>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</si>
  <si>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</si>
  <si>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</si>
  <si>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</si>
  <si>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</si>
  <si>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</si>
  <si>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</si>
  <si>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</si>
  <si>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</si>
  <si>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</si>
  <si>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</si>
  <si>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</si>
  <si>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</si>
  <si>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</si>
  <si>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</si>
  <si>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</si>
  <si>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</si>
  <si>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</si>
  <si>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</si>
  <si>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</si>
  <si>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</si>
  <si>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</si>
  <si>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</si>
  <si>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</si>
  <si>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</si>
  <si>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</si>
  <si>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</si>
  <si>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</si>
  <si>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</si>
  <si>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</si>
  <si>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</si>
  <si>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</si>
  <si>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</si>
  <si>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</si>
  <si>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</si>
  <si>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</si>
  <si>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</si>
  <si>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</si>
  <si>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</si>
  <si>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</si>
  <si>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</si>
  <si>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</si>
  <si>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</si>
  <si>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</si>
  <si>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</si>
  <si>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</si>
  <si>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</si>
  <si>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</si>
  <si>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</si>
  <si>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</si>
  <si>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</si>
  <si>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</si>
  <si>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</si>
  <si>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</si>
  <si>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</si>
  <si>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</si>
  <si>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</si>
  <si>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</si>
  <si>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</si>
  <si>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</si>
  <si>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</si>
  <si>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</si>
  <si>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</si>
  <si>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</si>
  <si>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</si>
  <si>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</si>
  <si>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</si>
  <si>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</si>
  <si>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</si>
  <si>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</si>
  <si>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</si>
  <si>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</si>
  <si>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</si>
  <si>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</si>
  <si>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</si>
  <si>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</si>
  <si>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</si>
  <si>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</si>
  <si>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</si>
  <si>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</si>
  <si>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</si>
  <si>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</si>
  <si>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</si>
  <si>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</si>
  <si>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</si>
  <si>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</si>
  <si>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</si>
  <si>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</si>
  <si>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</si>
  <si>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</si>
  <si>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</si>
  <si>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</si>
  <si>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</si>
  <si>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</si>
  <si>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</si>
  <si>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</si>
  <si>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</si>
  <si>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</si>
  <si>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</si>
  <si>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</si>
  <si>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</si>
  <si>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</si>
  <si>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</si>
  <si>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</si>
  <si>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</si>
  <si>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</si>
  <si>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</si>
  <si>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</si>
  <si>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</si>
  <si>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</si>
  <si>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</si>
  <si>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</si>
  <si>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</si>
  <si>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</si>
  <si>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</si>
  <si>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</si>
  <si>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</si>
  <si>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</si>
  <si>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</si>
  <si>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</si>
  <si>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</si>
  <si>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</si>
  <si>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</si>
  <si>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</si>
  <si>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</si>
  <si>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</si>
  <si>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</si>
  <si>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</si>
  <si>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</si>
  <si>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</si>
  <si>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</si>
  <si>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</si>
  <si>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</si>
  <si>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</si>
  <si>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</si>
  <si>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</si>
  <si>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</si>
  <si>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</si>
  <si>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</si>
  <si>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</si>
  <si>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</si>
  <si>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</si>
  <si>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</si>
  <si>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</si>
  <si>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</si>
  <si>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</si>
  <si>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</si>
  <si>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</si>
  <si>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</si>
  <si>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</si>
  <si>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</si>
  <si>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</si>
  <si>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</si>
  <si>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</si>
  <si>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</si>
  <si>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</si>
  <si>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</si>
  <si>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</si>
  <si>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</si>
  <si>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</si>
  <si>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</si>
  <si>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</si>
  <si>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</si>
  <si>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</si>
  <si>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</si>
  <si>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</si>
  <si>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</si>
  <si>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</si>
  <si>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</si>
  <si>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</si>
  <si>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</si>
  <si>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</si>
  <si>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</si>
  <si>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</si>
  <si>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</si>
  <si>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</si>
  <si>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</si>
  <si>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</si>
  <si>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</si>
  <si>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</si>
  <si>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</si>
  <si>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</si>
  <si>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</si>
  <si>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</si>
  <si>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</si>
  <si>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</si>
  <si>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</si>
  <si>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</si>
  <si>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</si>
  <si>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</si>
  <si>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</si>
  <si>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</si>
  <si>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</si>
  <si>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</si>
  <si>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</si>
  <si>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</si>
  <si>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</si>
  <si>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</si>
  <si>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</si>
  <si>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</si>
  <si>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</si>
  <si>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</si>
  <si>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</si>
  <si>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</si>
  <si>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</si>
  <si>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</si>
  <si>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</si>
  <si>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</si>
  <si>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</si>
  <si>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</si>
  <si>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</si>
  <si>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</si>
  <si>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</si>
  <si>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</si>
  <si>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</si>
  <si>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</si>
  <si>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</si>
  <si>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</si>
  <si>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</si>
  <si>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</si>
  <si>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</si>
  <si>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</si>
  <si>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</si>
  <si>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</si>
  <si>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</si>
  <si>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</si>
  <si>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</si>
  <si>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</si>
  <si>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</si>
  <si>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</si>
  <si>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</si>
  <si>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</si>
  <si>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</si>
  <si>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</si>
  <si>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</si>
  <si>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</si>
  <si>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</si>
  <si>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</si>
  <si>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</si>
  <si>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</si>
  <si>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</si>
  <si>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</si>
  <si>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</si>
  <si>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</si>
  <si>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</si>
  <si>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</si>
  <si>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</si>
  <si>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</si>
  <si>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</si>
  <si>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</si>
  <si>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</si>
  <si>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</si>
  <si>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</si>
  <si>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</si>
  <si>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</si>
  <si>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</si>
  <si>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</si>
  <si>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</si>
  <si>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</si>
  <si>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</si>
  <si>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</si>
  <si>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</si>
  <si>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</si>
  <si>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</si>
  <si>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</si>
  <si>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</si>
  <si>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</si>
  <si>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</si>
  <si>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</si>
  <si>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</si>
  <si>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</si>
  <si>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</si>
  <si>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</si>
  <si>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</si>
  <si>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</si>
  <si>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</si>
  <si>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</si>
  <si>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</si>
  <si>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</si>
  <si>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</si>
  <si>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</si>
  <si>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</si>
  <si>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</si>
  <si>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</si>
  <si>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</si>
  <si>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</si>
  <si>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</si>
  <si>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</si>
  <si>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</si>
  <si>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</si>
  <si>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</si>
  <si>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</si>
  <si>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</si>
  <si>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</si>
  <si>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</si>
  <si>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</si>
  <si>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</si>
  <si>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</si>
  <si>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</si>
  <si>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</si>
  <si>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</si>
  <si>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</si>
  <si>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</si>
  <si>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</si>
  <si>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</si>
  <si>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</si>
  <si>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</si>
  <si>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</si>
  <si>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</si>
  <si>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</si>
  <si>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</si>
  <si>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</si>
  <si>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</si>
  <si>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</si>
  <si>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</si>
  <si>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</si>
  <si>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</si>
  <si>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</si>
  <si>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</si>
  <si>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</si>
  <si>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</si>
  <si>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</si>
  <si>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</si>
  <si>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</si>
  <si>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</si>
  <si>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</si>
  <si>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</si>
  <si>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</si>
  <si>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</si>
  <si>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</si>
  <si>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</si>
  <si>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</si>
  <si>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</si>
  <si>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</si>
  <si>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</si>
  <si>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</si>
  <si>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</si>
  <si>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</si>
  <si>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</si>
  <si>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</si>
  <si>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</si>
  <si>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</si>
  <si>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</si>
  <si>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</si>
  <si>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</si>
  <si>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</si>
  <si>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</si>
  <si>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</si>
  <si>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</si>
  <si>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</si>
  <si>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</si>
  <si>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</si>
  <si>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</si>
  <si>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</si>
  <si>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</si>
  <si>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</si>
  <si>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</si>
  <si>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</si>
  <si>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</si>
  <si>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</si>
  <si>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</si>
  <si>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</si>
  <si>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</si>
  <si>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</si>
  <si>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</si>
  <si>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</si>
  <si>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</si>
  <si>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</si>
  <si>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</si>
  <si>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</si>
  <si>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</si>
  <si>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</si>
  <si>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</si>
  <si>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</si>
  <si>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</si>
  <si>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</si>
  <si>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</si>
  <si>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</si>
  <si>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</si>
  <si>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</si>
  <si>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</si>
  <si>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</si>
  <si>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</si>
  <si>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</si>
  <si>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</si>
  <si>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</si>
  <si>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</si>
  <si>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</si>
  <si>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</si>
  <si>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</si>
  <si>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</si>
  <si>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</si>
  <si>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</si>
  <si>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</si>
  <si>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</si>
  <si>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</si>
  <si>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</si>
  <si>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</si>
  <si>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</si>
  <si>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</si>
  <si>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</si>
  <si>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</si>
  <si>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</si>
  <si>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</si>
  <si>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</si>
  <si>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</si>
  <si>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</si>
  <si>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</si>
  <si>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</si>
  <si>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</si>
  <si>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</si>
  <si>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</si>
  <si>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</si>
  <si>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</si>
  <si>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</si>
  <si>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</si>
  <si>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</si>
  <si>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</si>
  <si>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</si>
  <si>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</si>
  <si>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</si>
  <si>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</si>
  <si>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</si>
  <si>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</si>
  <si>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</si>
  <si>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</si>
  <si>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</si>
  <si>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</si>
  <si>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</si>
  <si>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</si>
  <si>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</si>
  <si>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</si>
  <si>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</si>
  <si>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</si>
  <si>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</si>
  <si>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</si>
  <si>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</si>
  <si>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</si>
  <si>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</si>
  <si>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</si>
  <si>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</si>
  <si>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</si>
  <si>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</si>
  <si>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</si>
  <si>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</si>
  <si>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</si>
  <si>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</si>
  <si>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</si>
  <si>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</si>
  <si>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</si>
  <si>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</si>
  <si>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</si>
  <si>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</si>
  <si>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</si>
  <si>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</si>
  <si>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</si>
  <si>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</si>
  <si>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</si>
  <si>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</si>
  <si>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</si>
  <si>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</si>
  <si>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</si>
  <si>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</si>
  <si>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</si>
  <si>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</si>
  <si>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</si>
  <si>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</si>
  <si>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</si>
  <si>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</si>
  <si>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</si>
  <si>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</si>
  <si>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</si>
  <si>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</si>
  <si>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</si>
  <si>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</si>
  <si>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</si>
  <si>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</si>
  <si>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</si>
  <si>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</si>
  <si>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</si>
  <si>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</si>
  <si>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</si>
  <si>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</si>
  <si>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</si>
  <si>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</si>
  <si>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</si>
  <si>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</si>
  <si>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</si>
  <si>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</si>
  <si>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</si>
  <si>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</si>
  <si>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</si>
  <si>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</si>
  <si>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</si>
  <si>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</si>
  <si>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</si>
  <si>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</si>
  <si>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</si>
  <si>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</si>
  <si>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</si>
  <si>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</si>
  <si>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</si>
  <si>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</si>
  <si>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</si>
  <si>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</si>
  <si>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</si>
  <si>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</si>
  <si>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</si>
  <si>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</si>
  <si>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</si>
  <si>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</si>
  <si>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</si>
  <si>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</si>
  <si>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</si>
  <si>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</si>
  <si>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</si>
  <si>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</si>
  <si>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</si>
  <si>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</si>
  <si>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</si>
  <si>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</si>
  <si>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</si>
  <si>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</si>
  <si>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</si>
  <si>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</si>
  <si>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</si>
  <si>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</si>
  <si>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</si>
  <si>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</si>
  <si>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</si>
  <si>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</si>
  <si>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</si>
  <si>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</si>
  <si>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</si>
  <si>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</si>
  <si>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</si>
  <si>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</si>
  <si>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</si>
  <si>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</si>
  <si>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</si>
  <si>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</si>
  <si>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</si>
  <si>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</si>
  <si>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</si>
  <si>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</si>
  <si>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</si>
  <si>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</si>
  <si>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</si>
  <si>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</si>
  <si>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</si>
  <si>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</si>
  <si>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</si>
  <si>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</si>
  <si>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</si>
  <si>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</si>
  <si>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</si>
  <si>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</si>
  <si>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</si>
  <si>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</si>
  <si>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</si>
  <si>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</si>
  <si>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</si>
  <si>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</si>
  <si>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</si>
  <si>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</si>
  <si>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</si>
  <si>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</si>
  <si>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</si>
  <si>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</si>
  <si>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</si>
  <si>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</si>
  <si>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</si>
  <si>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</si>
  <si>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</si>
  <si>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</si>
  <si>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</si>
  <si>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</si>
  <si>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</si>
  <si>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</si>
  <si>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</si>
  <si>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</si>
  <si>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</si>
  <si>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</si>
  <si>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</si>
  <si>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</si>
  <si>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</si>
  <si>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</si>
  <si>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</si>
  <si>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</si>
  <si>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</si>
  <si>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</si>
  <si>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</si>
  <si>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</si>
  <si>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</si>
  <si>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</si>
  <si>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</si>
  <si>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</si>
  <si>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</si>
  <si>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</si>
  <si>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</si>
  <si>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</si>
  <si>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</si>
  <si>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</si>
  <si>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</si>
  <si>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</si>
  <si>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</si>
  <si>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</si>
  <si>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</si>
  <si>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</si>
  <si>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</si>
  <si>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</si>
  <si>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</si>
  <si>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</si>
  <si>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</si>
  <si>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</si>
  <si>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</si>
  <si>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</si>
  <si>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</si>
  <si>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</si>
  <si>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</si>
  <si>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</si>
  <si>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</si>
  <si>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</si>
  <si>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</si>
  <si>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</si>
  <si>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</si>
  <si>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</si>
  <si>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</si>
  <si>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</si>
  <si>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</si>
  <si>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</si>
  <si>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</si>
  <si>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</si>
  <si>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</si>
  <si>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</si>
  <si>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</si>
  <si>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</si>
  <si>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</si>
  <si>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</si>
  <si>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</si>
  <si>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</si>
  <si>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</si>
  <si>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</si>
  <si>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</si>
  <si>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</si>
  <si>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</si>
  <si>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</si>
  <si>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</si>
  <si>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</si>
  <si>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</si>
  <si>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</si>
  <si>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</si>
  <si>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</si>
  <si>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</si>
  <si>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</si>
  <si>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</si>
  <si>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</si>
  <si>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</si>
  <si>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</si>
  <si>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</si>
  <si>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</si>
  <si>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</si>
  <si>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</si>
  <si>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</si>
  <si>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</si>
  <si>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</si>
  <si>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</si>
  <si>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</si>
  <si>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</si>
  <si>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</si>
  <si>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</si>
  <si>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</si>
  <si>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</si>
  <si>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</si>
  <si>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</si>
  <si>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</si>
  <si>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</si>
  <si>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</si>
  <si>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</si>
  <si>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</si>
  <si>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</si>
  <si>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</si>
  <si>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</si>
  <si>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</si>
  <si>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</si>
  <si>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</si>
  <si>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</si>
  <si>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</si>
  <si>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</si>
  <si>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</si>
  <si>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</si>
  <si>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</si>
  <si>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</si>
  <si>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</si>
  <si>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</si>
  <si>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</si>
  <si>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</si>
  <si>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</si>
  <si>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</si>
  <si>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</si>
  <si>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</si>
  <si>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</si>
  <si>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</si>
  <si>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</si>
  <si>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</si>
  <si>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</si>
  <si>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</si>
  <si>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</si>
  <si>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</si>
  <si>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</si>
  <si>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</si>
  <si>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</si>
  <si>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</si>
  <si>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</si>
  <si>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</si>
  <si>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</si>
  <si>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</si>
  <si>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</si>
  <si>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</si>
  <si>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</si>
  <si>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</si>
  <si>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</si>
  <si>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</si>
  <si>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</si>
  <si>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</si>
  <si>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</si>
  <si>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</si>
  <si>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</si>
  <si>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</si>
  <si>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</si>
  <si>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</si>
  <si>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</si>
  <si>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</si>
  <si>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</si>
  <si>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</si>
  <si>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</si>
  <si>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</si>
  <si>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</si>
  <si>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</si>
  <si>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</si>
  <si>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</si>
  <si>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</si>
  <si>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</si>
  <si>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</si>
  <si>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</si>
  <si>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</si>
  <si>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</si>
  <si>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</si>
  <si>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</si>
  <si>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</si>
  <si>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</si>
  <si>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</si>
  <si>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</si>
  <si>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</si>
  <si>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</si>
  <si>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</si>
  <si>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</si>
  <si>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</si>
  <si>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</si>
  <si>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</si>
  <si>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</si>
  <si>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</si>
  <si>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</si>
  <si>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</si>
  <si>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</si>
  <si>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</si>
  <si>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</si>
  <si>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</si>
  <si>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</si>
  <si>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</si>
  <si>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</si>
  <si>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</si>
  <si>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</si>
  <si>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</si>
  <si>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</si>
  <si>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</si>
  <si>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</si>
  <si>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</si>
  <si>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</si>
  <si>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</si>
  <si>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</si>
  <si>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</si>
  <si>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</si>
  <si>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</si>
  <si>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</si>
  <si>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</si>
  <si>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</si>
  <si>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</si>
  <si>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</si>
  <si>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</si>
  <si>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</si>
  <si>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</si>
  <si>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</si>
  <si>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</si>
  <si>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</si>
  <si>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</si>
  <si>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</si>
  <si>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</si>
  <si>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</si>
  <si>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</si>
  <si>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</si>
  <si>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</si>
  <si>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</si>
  <si>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</si>
  <si>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</si>
  <si>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</si>
  <si>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</si>
  <si>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</si>
  <si>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</si>
  <si>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</si>
  <si>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</si>
  <si>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</si>
  <si>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</si>
  <si>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</si>
  <si>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</si>
  <si>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</si>
  <si>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</si>
  <si>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</si>
  <si>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</si>
  <si>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</si>
  <si>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</si>
  <si>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</si>
  <si>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</si>
  <si>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</si>
  <si>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</si>
  <si>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</si>
  <si>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</si>
  <si>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</si>
  <si>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</si>
  <si>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</si>
  <si>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</si>
  <si>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</si>
  <si>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</si>
  <si>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</si>
  <si>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</si>
  <si>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</si>
  <si>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</si>
  <si>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</si>
  <si>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</si>
  <si>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</si>
  <si>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</si>
  <si>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</si>
  <si>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</si>
  <si>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</si>
  <si>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</si>
  <si>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</si>
  <si>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</si>
  <si>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</si>
  <si>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</si>
  <si>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</si>
  <si>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</si>
  <si>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</si>
  <si>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</si>
  <si>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</si>
  <si>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</si>
  <si>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</si>
  <si>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</si>
  <si>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</si>
  <si>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</si>
  <si>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</si>
  <si>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</si>
  <si>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</si>
  <si>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</si>
  <si>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</si>
  <si>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</si>
  <si>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</si>
  <si>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</si>
  <si>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</si>
  <si>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</si>
  <si>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</si>
  <si>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</si>
  <si>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</si>
  <si>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</si>
  <si>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</si>
  <si>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</si>
  <si>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</si>
  <si>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</si>
  <si>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</si>
  <si>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</si>
  <si>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</si>
  <si>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</si>
  <si>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</si>
  <si>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</si>
  <si>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</si>
  <si>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</si>
  <si>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</si>
  <si>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</si>
  <si>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</si>
  <si>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</si>
  <si>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</si>
  <si>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</si>
  <si>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</si>
  <si>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</si>
  <si>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</si>
  <si>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</si>
  <si>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</si>
  <si>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</si>
  <si>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</si>
  <si>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</si>
  <si>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</si>
  <si>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</si>
  <si>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</si>
  <si>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</si>
  <si>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</si>
  <si>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</si>
  <si>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</si>
  <si>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</si>
  <si>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</si>
  <si>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</si>
  <si>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</si>
  <si>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</si>
  <si>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</si>
  <si>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</si>
  <si>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</si>
  <si>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</si>
  <si>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</si>
  <si>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</si>
  <si>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</si>
  <si>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</si>
  <si>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</si>
  <si>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</si>
  <si>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</si>
  <si>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</si>
  <si>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</si>
  <si>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</si>
  <si>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</si>
  <si>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</si>
  <si>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</si>
  <si>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</si>
  <si>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</si>
  <si>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</si>
  <si>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</si>
  <si>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</si>
  <si>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</si>
  <si>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</si>
  <si>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</si>
  <si>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</si>
  <si>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</si>
  <si>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</si>
  <si>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</si>
  <si>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</si>
  <si>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</si>
  <si>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</si>
  <si>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</si>
  <si>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</si>
  <si>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</si>
  <si>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</si>
  <si>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</si>
  <si>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</si>
  <si>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</si>
  <si>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</si>
  <si>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</si>
  <si>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</si>
  <si>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</si>
  <si>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</si>
  <si>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</si>
  <si>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</si>
  <si>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</si>
  <si>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</si>
  <si>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</si>
  <si>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</si>
  <si>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</si>
  <si>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</si>
  <si>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</si>
  <si>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</si>
  <si>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</si>
  <si>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</si>
  <si>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</si>
  <si>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</si>
  <si>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</si>
  <si>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</si>
  <si>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</si>
  <si>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</si>
  <si>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</si>
  <si>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</si>
  <si>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</si>
  <si>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</si>
  <si>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</si>
  <si>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</si>
  <si>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</si>
  <si>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</si>
  <si>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</si>
  <si>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</si>
  <si>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</si>
  <si>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</si>
  <si>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</si>
  <si>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</si>
  <si>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</si>
  <si>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</si>
  <si>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</si>
  <si>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</si>
  <si>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</si>
  <si>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</si>
  <si>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</si>
  <si>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</si>
  <si>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</si>
  <si>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</si>
  <si>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</si>
  <si>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</si>
  <si>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</si>
  <si>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</si>
  <si>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</si>
  <si>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</si>
  <si>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</si>
  <si>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</si>
  <si>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</si>
  <si>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</si>
  <si>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</si>
  <si>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</si>
  <si>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</si>
  <si>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</si>
  <si>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</si>
  <si>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</si>
  <si>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</si>
  <si>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</si>
  <si>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</si>
  <si>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</si>
  <si>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</si>
  <si>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</si>
  <si>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</si>
  <si>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</si>
  <si>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</si>
  <si>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</si>
  <si>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</si>
  <si>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</si>
  <si>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</si>
  <si>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</si>
  <si>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</si>
  <si>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</si>
  <si>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</si>
  <si>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</si>
  <si>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</si>
  <si>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</si>
  <si>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</si>
  <si>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</si>
  <si>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</si>
  <si>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</si>
  <si>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</si>
  <si>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</si>
  <si>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</si>
  <si>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</si>
  <si>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</si>
  <si>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</si>
  <si>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</si>
  <si>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</si>
  <si>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</si>
  <si>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</si>
  <si>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</si>
  <si>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</si>
  <si>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</si>
  <si>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</si>
  <si>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</si>
  <si>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</si>
  <si>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</si>
  <si>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</si>
  <si>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</si>
  <si>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</si>
  <si>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</si>
  <si>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</si>
  <si>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</si>
  <si>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</si>
  <si>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</si>
  <si>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</si>
  <si>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</si>
  <si>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</si>
  <si>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</si>
  <si>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</si>
  <si>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</si>
  <si>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</si>
  <si>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</si>
  <si>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</si>
  <si>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</si>
  <si>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</si>
  <si>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</si>
  <si>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</si>
  <si>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</si>
  <si>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</si>
  <si>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</si>
  <si>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</si>
  <si>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</si>
  <si>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</si>
  <si>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</si>
  <si>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</si>
  <si>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</si>
  <si>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</si>
  <si>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</si>
  <si>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</si>
  <si>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</si>
  <si>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</si>
  <si>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</si>
  <si>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</si>
  <si>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</si>
  <si>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</si>
  <si>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</si>
  <si>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</si>
  <si>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</si>
  <si>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</si>
  <si>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</si>
  <si>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</si>
  <si>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</si>
  <si>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</si>
  <si>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</si>
  <si>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</si>
  <si>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</si>
  <si>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</si>
  <si>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</si>
  <si>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</si>
  <si>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</si>
  <si>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</si>
  <si>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</si>
  <si>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</si>
  <si>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</si>
  <si>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</si>
  <si>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</si>
  <si>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</si>
  <si>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</si>
  <si>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</si>
  <si>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</si>
  <si>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</si>
  <si>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</si>
  <si>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</si>
  <si>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</si>
  <si>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</si>
  <si>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</si>
  <si>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</si>
  <si>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</si>
  <si>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</si>
  <si>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</si>
  <si>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</si>
  <si>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</si>
  <si>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</si>
  <si>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</si>
  <si>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</si>
  <si>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</si>
  <si>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</si>
  <si>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</si>
  <si>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</si>
  <si>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</si>
  <si>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</si>
  <si>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</si>
  <si>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</si>
  <si>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</si>
  <si>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</si>
  <si>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</si>
  <si>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</si>
  <si>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</si>
  <si>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</si>
  <si>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</si>
  <si>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</si>
  <si>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</si>
  <si>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</si>
  <si>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</si>
  <si>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</si>
  <si>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</si>
  <si>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</si>
  <si>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</si>
  <si>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</si>
  <si>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</si>
  <si>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</si>
  <si>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</si>
  <si>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</si>
  <si>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</si>
  <si>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</si>
  <si>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</si>
  <si>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</si>
  <si>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</si>
  <si>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</si>
  <si>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</si>
  <si>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</si>
  <si>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</si>
  <si>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</si>
  <si>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</si>
  <si>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</si>
  <si>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</si>
  <si>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</si>
  <si>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</si>
  <si>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</si>
  <si>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</si>
  <si>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</si>
  <si>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</si>
  <si>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</si>
  <si>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</si>
  <si>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</si>
  <si>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</si>
  <si>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</si>
  <si>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</si>
  <si>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</si>
  <si>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</si>
  <si>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</si>
  <si>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</si>
  <si>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</si>
  <si>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</si>
  <si>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</si>
  <si>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</si>
  <si>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</si>
  <si>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</si>
  <si>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</si>
  <si>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</si>
  <si>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</si>
  <si>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</si>
  <si>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</si>
  <si>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</si>
  <si>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</si>
  <si>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</si>
  <si>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</si>
  <si>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</si>
  <si>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</si>
  <si>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</si>
  <si>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</si>
  <si>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</si>
  <si>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</si>
  <si>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</si>
  <si>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</si>
  <si>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</si>
  <si>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</si>
  <si>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</si>
  <si>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</si>
  <si>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</si>
  <si>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</si>
  <si>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</si>
  <si>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</si>
  <si>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</si>
  <si>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</si>
  <si>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</si>
  <si>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</si>
  <si>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</si>
  <si>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</si>
  <si>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</si>
  <si>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</si>
  <si>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</si>
  <si>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</si>
  <si>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</si>
  <si>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</si>
  <si>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</si>
  <si>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</si>
  <si>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</si>
  <si>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</si>
  <si>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</si>
  <si>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</si>
  <si>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</si>
  <si>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</si>
  <si>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</si>
  <si>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</si>
  <si>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</si>
  <si>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</si>
  <si>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</si>
  <si>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</si>
  <si>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</si>
  <si>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</si>
  <si>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</si>
  <si>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</si>
  <si>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</si>
  <si>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</si>
  <si>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</si>
  <si>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</si>
  <si>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</si>
  <si>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</si>
  <si>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</si>
  <si>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</si>
  <si>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</si>
  <si>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</si>
  <si>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</si>
  <si>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</si>
  <si>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</si>
  <si>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</si>
  <si>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</si>
  <si>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</si>
  <si>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</si>
  <si>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</si>
  <si>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</si>
  <si>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</si>
  <si>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</si>
  <si>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</si>
  <si>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</si>
  <si>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</si>
  <si>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</si>
  <si>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</si>
  <si>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</si>
  <si>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</si>
  <si>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</si>
  <si>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</si>
  <si>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</si>
  <si>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</si>
  <si>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</si>
  <si>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</si>
  <si>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</si>
  <si>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</si>
  <si>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</si>
  <si>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</si>
  <si>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</si>
  <si>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</si>
  <si>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</si>
  <si>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</si>
  <si>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</si>
  <si>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</si>
  <si>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</si>
  <si>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</si>
  <si>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</si>
  <si>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</si>
  <si>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</si>
  <si>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</si>
  <si>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</si>
  <si>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</si>
  <si>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</si>
  <si>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</si>
  <si>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</si>
  <si>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</si>
  <si>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</si>
  <si>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</si>
  <si>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</si>
  <si>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</si>
  <si>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</si>
  <si>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</si>
  <si>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</si>
  <si>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</si>
  <si>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</si>
  <si>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</si>
  <si>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</si>
  <si>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</si>
  <si>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</si>
  <si>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</si>
  <si>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</si>
  <si>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</si>
  <si>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</si>
  <si>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</si>
  <si>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</si>
  <si>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</si>
  <si>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</si>
  <si>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</si>
  <si>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</si>
  <si>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</si>
  <si>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</si>
  <si>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</si>
  <si>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</si>
  <si>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</si>
  <si>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</si>
  <si>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</si>
  <si>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</si>
  <si>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</si>
  <si>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</si>
  <si>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</si>
  <si>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</si>
  <si>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</si>
  <si>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</si>
  <si>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</si>
  <si>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</si>
  <si>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</si>
  <si>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</si>
  <si>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</si>
  <si>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</si>
  <si>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</si>
  <si>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</si>
  <si>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</si>
  <si>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</si>
  <si>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</si>
  <si>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</si>
  <si>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</si>
  <si>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</si>
  <si>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</si>
  <si>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</si>
  <si>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</si>
  <si>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</si>
  <si>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</si>
  <si>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</si>
  <si>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</si>
  <si>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</si>
  <si>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</si>
  <si>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</si>
  <si>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</si>
  <si>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</si>
  <si>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</si>
  <si>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</si>
  <si>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</si>
  <si>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</si>
  <si>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</si>
  <si>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</si>
  <si>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</si>
  <si>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</si>
  <si>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</si>
  <si>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</si>
  <si>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</si>
  <si>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</si>
  <si>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</si>
  <si>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</si>
  <si>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</si>
  <si>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</si>
  <si>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</si>
  <si>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</si>
  <si>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</si>
  <si>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</si>
  <si>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</si>
  <si>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</si>
  <si>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</si>
  <si>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</si>
  <si>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</si>
  <si>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</si>
  <si>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</si>
  <si>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</si>
  <si>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</si>
  <si>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</si>
  <si>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</si>
  <si>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</si>
  <si>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</si>
  <si>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</si>
  <si>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</si>
  <si>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</si>
  <si>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</si>
  <si>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</si>
  <si>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</si>
  <si>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</si>
  <si>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</si>
  <si>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</si>
  <si>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</si>
  <si>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</si>
  <si>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</si>
  <si>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</si>
  <si>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</si>
  <si>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</si>
  <si>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</si>
  <si>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</si>
  <si>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</si>
  <si>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</si>
  <si>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</si>
  <si>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</si>
  <si>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</si>
  <si>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</si>
  <si>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</si>
  <si>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</si>
  <si>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</si>
  <si>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</si>
  <si>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</si>
  <si>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</si>
  <si>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</si>
  <si>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</si>
  <si>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</si>
  <si>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</si>
  <si>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</si>
  <si>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</si>
  <si>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</si>
  <si>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</si>
  <si>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</si>
  <si>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</si>
  <si>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</si>
  <si>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</si>
  <si>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</si>
  <si>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</si>
  <si>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</si>
  <si>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</si>
  <si>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</si>
  <si>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</si>
  <si>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</si>
  <si>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</si>
  <si>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</si>
  <si>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</si>
  <si>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</si>
  <si>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</si>
  <si>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</si>
  <si>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</si>
  <si>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</si>
  <si>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</si>
  <si>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</si>
  <si>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</si>
  <si>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</si>
  <si>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</si>
  <si>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</si>
  <si>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</si>
  <si>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</si>
  <si>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</si>
  <si>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</si>
  <si>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</si>
  <si>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</si>
  <si>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</si>
  <si>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</si>
  <si>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</si>
  <si>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</si>
  <si>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</si>
  <si>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</si>
  <si>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</si>
  <si>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</si>
  <si>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</si>
  <si>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</si>
  <si>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</si>
  <si>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</si>
  <si>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</si>
  <si>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</si>
  <si>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</si>
  <si>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</si>
  <si>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</si>
  <si>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</si>
  <si>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</si>
  <si>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</si>
  <si>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</si>
  <si>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</si>
  <si>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</si>
  <si>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</si>
  <si>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</si>
  <si>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</si>
  <si>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</si>
  <si>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</si>
  <si>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</si>
  <si>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</si>
  <si>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</si>
  <si>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</si>
  <si>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</si>
  <si>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</si>
  <si>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</si>
  <si>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</si>
  <si>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</si>
  <si>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</si>
  <si>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</si>
  <si>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</si>
  <si>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</si>
  <si>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</si>
  <si>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</si>
  <si>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</si>
  <si>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</si>
  <si>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</si>
  <si>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</si>
  <si>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</si>
  <si>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</si>
  <si>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</si>
  <si>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</si>
  <si>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</si>
  <si>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</si>
  <si>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</si>
  <si>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</si>
  <si>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</si>
  <si>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</si>
  <si>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</si>
  <si>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</si>
  <si>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</si>
  <si>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</si>
  <si>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</si>
  <si>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</si>
  <si>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</si>
  <si>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</si>
  <si>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</si>
  <si>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</si>
  <si>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</si>
  <si>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</si>
  <si>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</si>
  <si>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</si>
  <si>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</si>
  <si>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</si>
  <si>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</si>
  <si>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</si>
  <si>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</si>
  <si>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</si>
  <si>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</si>
  <si>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</si>
  <si>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</si>
  <si>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</si>
  <si>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</si>
  <si>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</si>
  <si>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</si>
  <si>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</si>
  <si>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</si>
  <si>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</si>
  <si>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</si>
  <si>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</si>
  <si>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</si>
  <si>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</si>
  <si>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</si>
  <si>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</si>
  <si>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</si>
  <si>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</si>
  <si>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</si>
  <si>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</si>
  <si>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</si>
  <si>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</si>
  <si>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</si>
  <si>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</si>
  <si>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</si>
  <si>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</si>
  <si>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</si>
  <si>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</si>
  <si>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</si>
  <si>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</si>
  <si>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</si>
  <si>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</si>
  <si>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</si>
  <si>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</si>
  <si>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</si>
  <si>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</si>
  <si>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</si>
  <si>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</si>
  <si>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</si>
  <si>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</si>
  <si>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</si>
  <si>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</si>
  <si>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</si>
  <si>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</si>
  <si>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</si>
  <si>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</si>
  <si>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</si>
  <si>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</si>
  <si>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</si>
  <si>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</si>
  <si>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</si>
  <si>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</si>
  <si>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</si>
  <si>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</si>
  <si>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</si>
  <si>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</si>
  <si>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</si>
  <si>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</si>
  <si>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</si>
  <si>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</si>
  <si>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</si>
  <si>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</si>
  <si>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</si>
  <si>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</si>
  <si>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</si>
  <si>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</si>
  <si>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</si>
  <si>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</si>
  <si>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</si>
  <si>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</si>
  <si>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</si>
  <si>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</si>
  <si>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</si>
  <si>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</si>
  <si>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</si>
  <si>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</si>
  <si>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</si>
  <si>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</si>
  <si>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</si>
  <si>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</si>
  <si>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</si>
  <si>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</si>
  <si>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</si>
  <si>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</si>
  <si>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</si>
  <si>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</si>
  <si>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</si>
  <si>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</si>
  <si>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</si>
  <si>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</si>
  <si>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</si>
  <si>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</si>
  <si>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</si>
  <si>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</si>
  <si>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</si>
  <si>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</si>
  <si>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</si>
  <si>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</si>
  <si>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</si>
  <si>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</si>
  <si>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</si>
  <si>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</si>
  <si>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</si>
  <si>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</si>
  <si>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</si>
  <si>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</si>
  <si>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</si>
  <si>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</si>
  <si>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</si>
  <si>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</si>
  <si>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</si>
  <si>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</si>
  <si>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</si>
  <si>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</si>
  <si>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</si>
  <si>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</si>
  <si>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</si>
  <si>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</si>
  <si>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</si>
  <si>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</si>
  <si>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</si>
  <si>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</si>
  <si>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</si>
  <si>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</si>
  <si>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</si>
  <si>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</si>
  <si>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</si>
  <si>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</si>
  <si>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</si>
  <si>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</si>
  <si>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</si>
  <si>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</si>
  <si>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</si>
  <si>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</si>
  <si>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</si>
  <si>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</si>
  <si>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</si>
  <si>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</si>
  <si>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</si>
  <si>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</si>
  <si>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</si>
  <si>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</si>
  <si>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</si>
  <si>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</si>
  <si>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</si>
  <si>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</si>
  <si>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</si>
  <si>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</si>
  <si>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</si>
  <si>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</si>
  <si>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</si>
  <si>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</si>
  <si>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</si>
  <si>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</si>
  <si>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</si>
  <si>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</si>
  <si>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</si>
  <si>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</si>
  <si>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</si>
  <si>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</si>
  <si>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</si>
  <si>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</si>
  <si>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</si>
  <si>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</si>
  <si>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</si>
  <si>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</si>
  <si>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</si>
  <si>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</si>
  <si>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</si>
  <si>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</si>
  <si>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</si>
  <si>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</si>
  <si>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</si>
  <si>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</si>
  <si>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</si>
  <si>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</si>
  <si>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</si>
  <si>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</si>
  <si>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</si>
  <si>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</si>
  <si>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</si>
  <si>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</si>
  <si>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</si>
  <si>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</si>
  <si>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</si>
  <si>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</si>
  <si>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</si>
  <si>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</si>
  <si>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</si>
  <si>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</si>
  <si>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</si>
  <si>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</si>
  <si>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</si>
  <si>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</si>
  <si>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</si>
  <si>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</si>
  <si>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</si>
  <si>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</si>
  <si>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</si>
  <si>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</si>
  <si>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</si>
  <si>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</si>
  <si>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</si>
  <si>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</si>
  <si>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</si>
  <si>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</si>
  <si>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</si>
  <si>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</si>
  <si>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</si>
  <si>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</si>
  <si>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</si>
  <si>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</si>
  <si>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</si>
  <si>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</si>
  <si>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</si>
  <si>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</si>
  <si>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</si>
  <si>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</si>
  <si>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</si>
  <si>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</si>
  <si>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</si>
  <si>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</si>
  <si>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</si>
  <si>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</si>
  <si>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</si>
  <si>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</si>
  <si>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</si>
  <si>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</si>
  <si>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</si>
  <si>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</si>
  <si>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</si>
  <si>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</si>
  <si>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</si>
  <si>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</si>
  <si>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</si>
  <si>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</si>
  <si>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</si>
  <si>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</si>
  <si>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</si>
  <si>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</si>
  <si>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</si>
  <si>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</si>
  <si>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</si>
  <si>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</si>
  <si>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</si>
  <si>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</si>
  <si>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</si>
  <si>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</si>
  <si>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</si>
  <si>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</si>
  <si>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</si>
  <si>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</si>
  <si>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</si>
  <si>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</si>
  <si>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</si>
  <si>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</si>
  <si>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</si>
  <si>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</si>
  <si>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</si>
  <si>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</si>
  <si>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</si>
  <si>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</si>
  <si>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</si>
  <si>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</si>
  <si>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</si>
  <si>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</si>
  <si>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</si>
  <si>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</si>
  <si>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</si>
  <si>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</si>
  <si>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</si>
  <si>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</si>
  <si>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</si>
  <si>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</si>
  <si>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</si>
  <si>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</si>
  <si>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</si>
  <si>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</si>
  <si>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</si>
  <si>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</si>
  <si>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</si>
  <si>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</si>
  <si>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</si>
  <si>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</si>
  <si>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</si>
  <si>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</si>
  <si>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</si>
  <si>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</si>
  <si>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</si>
  <si>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</si>
  <si>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</si>
  <si>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</si>
  <si>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</si>
  <si>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</si>
  <si>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</si>
  <si>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</si>
  <si>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</si>
  <si>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</si>
  <si>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</si>
  <si>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</si>
  <si>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</si>
  <si>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</si>
  <si>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</si>
  <si>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</si>
  <si>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</si>
  <si>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</si>
  <si>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</si>
  <si>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</si>
  <si>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</si>
  <si>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</si>
  <si>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</si>
  <si>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</si>
  <si>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</si>
  <si>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</si>
  <si>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</si>
  <si>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</si>
  <si>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</si>
  <si>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</si>
  <si>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</si>
  <si>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</si>
  <si>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</si>
  <si>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</si>
  <si>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</si>
  <si>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</si>
  <si>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</si>
  <si>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</si>
  <si>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</si>
  <si>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</si>
  <si>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</si>
  <si>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</si>
  <si>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</si>
  <si>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</si>
  <si>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</si>
  <si>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</si>
  <si>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</si>
  <si>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</si>
  <si>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</si>
  <si>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</si>
  <si>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</si>
  <si>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</si>
  <si>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</si>
  <si>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</si>
  <si>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</si>
  <si>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</si>
  <si>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</si>
  <si>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</si>
  <si>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</si>
  <si>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</si>
  <si>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</si>
  <si>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</si>
  <si>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</si>
  <si>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</si>
  <si>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</si>
  <si>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</si>
  <si>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</si>
  <si>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</si>
  <si>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</si>
  <si>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</si>
  <si>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</si>
  <si>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</si>
  <si>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</si>
  <si>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</si>
  <si>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</si>
  <si>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</si>
  <si>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</si>
  <si>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</si>
  <si>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</si>
  <si>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</si>
  <si>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</si>
  <si>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</si>
  <si>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</si>
  <si>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</si>
  <si>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</si>
  <si>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</si>
  <si>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</si>
  <si>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</si>
  <si>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</si>
  <si>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</si>
  <si>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</si>
  <si>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</si>
  <si>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</si>
  <si>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</si>
  <si>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</si>
  <si>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</si>
  <si>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</si>
  <si>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</si>
  <si>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</si>
  <si>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</si>
  <si>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</si>
  <si>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</si>
  <si>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</si>
  <si>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</si>
  <si>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</si>
  <si>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</si>
  <si>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</si>
  <si>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</si>
  <si>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</si>
  <si>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</si>
  <si>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</si>
  <si>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</si>
  <si>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</si>
  <si>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</si>
  <si>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</si>
  <si>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</si>
  <si>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</si>
  <si>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</si>
  <si>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</si>
  <si>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</si>
  <si>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</si>
  <si>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</si>
  <si>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</si>
  <si>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</si>
  <si>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</si>
  <si>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</si>
  <si>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</si>
  <si>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</si>
  <si>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</si>
  <si>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</si>
  <si>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</si>
  <si>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</si>
  <si>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</si>
  <si>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</si>
  <si>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</si>
  <si>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</si>
  <si>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</si>
  <si>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</si>
  <si>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</si>
  <si>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</si>
  <si>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</si>
  <si>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</si>
  <si>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</si>
  <si>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</si>
  <si>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</si>
  <si>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</si>
  <si>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</si>
  <si>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</si>
  <si>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</si>
  <si>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</si>
  <si>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</si>
  <si>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</si>
  <si>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</si>
  <si>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</si>
  <si>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</si>
  <si>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</si>
  <si>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</si>
  <si>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</si>
  <si>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</si>
  <si>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</si>
  <si>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</si>
  <si>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</si>
  <si>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</si>
  <si>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</si>
  <si>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</si>
  <si>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</si>
  <si>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</si>
  <si>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</si>
  <si>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</si>
  <si>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</si>
  <si>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</si>
  <si>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</si>
  <si>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</si>
  <si>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</si>
  <si>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</si>
  <si>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</si>
  <si>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</si>
  <si>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</si>
  <si>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</si>
  <si>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</si>
  <si>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</si>
  <si>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</si>
  <si>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</si>
  <si>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</si>
  <si>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</si>
  <si>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</si>
  <si>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</si>
  <si>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</si>
  <si>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</si>
  <si>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</si>
  <si>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</si>
  <si>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</si>
  <si>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</si>
  <si>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</si>
  <si>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</si>
  <si>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</si>
  <si>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</si>
  <si>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</si>
  <si>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</si>
  <si>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</si>
  <si>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</si>
  <si>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</si>
  <si>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</si>
  <si>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</si>
  <si>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</si>
  <si>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</si>
  <si>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</si>
  <si>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</si>
  <si>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</si>
  <si>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</si>
  <si>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</si>
  <si>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</si>
  <si>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</si>
  <si>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</si>
  <si>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</si>
  <si>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</si>
  <si>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</si>
  <si>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</si>
  <si>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</si>
  <si>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</si>
  <si>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</si>
  <si>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</si>
  <si>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</si>
  <si>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</si>
  <si>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</si>
  <si>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</si>
  <si>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</si>
  <si>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</si>
  <si>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</si>
  <si>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</si>
  <si>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</si>
  <si>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</si>
  <si>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</si>
  <si>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</si>
  <si>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</si>
  <si>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</si>
  <si>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</si>
  <si>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</si>
  <si>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</si>
  <si>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</si>
  <si>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</si>
  <si>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</si>
  <si>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</si>
  <si>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</si>
  <si>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</si>
  <si>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</si>
  <si>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</si>
  <si>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</si>
  <si>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</si>
  <si>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</si>
  <si>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</si>
  <si>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</si>
  <si>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</si>
  <si>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</si>
  <si>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</si>
  <si>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</si>
  <si>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</si>
  <si>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</si>
  <si>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</si>
  <si>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</si>
  <si>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</si>
  <si>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</si>
  <si>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</si>
  <si>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</si>
  <si>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</si>
  <si>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</si>
  <si>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</si>
  <si>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</si>
  <si>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</si>
  <si>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</si>
  <si>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</si>
  <si>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</si>
  <si>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</si>
  <si>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</si>
  <si>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</si>
  <si>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</si>
  <si>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</si>
  <si>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</si>
  <si>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</si>
  <si>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</si>
  <si>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</si>
  <si>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</si>
  <si>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</si>
  <si>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</si>
  <si>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</si>
  <si>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</si>
  <si>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</si>
  <si>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</si>
  <si>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</si>
  <si>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</si>
  <si>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</si>
  <si>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</si>
  <si>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</si>
  <si>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</si>
  <si>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</si>
  <si>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</si>
  <si>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</si>
  <si>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</si>
  <si>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</si>
  <si>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</si>
  <si>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</si>
  <si>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</si>
  <si>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</si>
  <si>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</si>
  <si>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</si>
  <si>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</si>
  <si>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</si>
  <si>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</si>
  <si>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</si>
  <si>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</si>
  <si>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</si>
  <si>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</si>
  <si>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</si>
  <si>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</si>
  <si>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</si>
  <si>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</si>
  <si>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</si>
  <si>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</si>
  <si>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</si>
  <si>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</si>
  <si>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</si>
  <si>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</si>
  <si>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</si>
  <si>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</si>
  <si>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</si>
  <si>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</si>
  <si>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</si>
  <si>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</si>
  <si>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</si>
  <si>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</si>
  <si>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</si>
  <si>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</si>
  <si>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</si>
  <si>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</si>
  <si>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</si>
  <si>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</si>
  <si>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</si>
  <si>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</si>
  <si>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</si>
  <si>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</si>
  <si>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</si>
  <si>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</si>
  <si>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</si>
  <si>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</si>
  <si>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</si>
  <si>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</si>
  <si>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</si>
  <si>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</si>
  <si>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</si>
  <si>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</si>
  <si>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</si>
  <si>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</si>
  <si>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</si>
  <si>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</si>
  <si>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</si>
  <si>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</si>
  <si>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</si>
  <si>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</si>
  <si>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</si>
  <si>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</si>
  <si>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</si>
  <si>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</si>
  <si>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</si>
  <si>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</si>
  <si>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</si>
  <si>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</si>
  <si>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</si>
  <si>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</si>
  <si>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</si>
  <si>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</si>
  <si>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</si>
  <si>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</si>
  <si>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</si>
  <si>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</si>
  <si>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</si>
  <si>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</si>
  <si>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</si>
  <si>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</si>
  <si>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</si>
  <si>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</si>
  <si>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</si>
  <si>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</si>
  <si>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</si>
  <si>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</si>
  <si>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</si>
  <si>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</si>
  <si>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</si>
  <si>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</si>
  <si>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</si>
  <si>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</si>
  <si>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</si>
  <si>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</si>
  <si>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</si>
  <si>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</si>
  <si>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</si>
  <si>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</si>
  <si>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</si>
  <si>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</si>
  <si>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</si>
  <si>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</si>
  <si>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</si>
  <si>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</si>
  <si>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</si>
  <si>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</si>
  <si>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</si>
  <si>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</si>
  <si>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</si>
  <si>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</si>
  <si>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</si>
  <si>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</si>
  <si>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</si>
  <si>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</si>
  <si>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</si>
  <si>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</si>
  <si>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</si>
  <si>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</si>
  <si>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</si>
  <si>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</si>
  <si>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</si>
  <si>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</si>
  <si>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</si>
  <si>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</si>
  <si>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</si>
  <si>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</si>
  <si>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</si>
  <si>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</si>
  <si>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</si>
  <si>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</si>
  <si>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</si>
  <si>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</si>
  <si>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</si>
  <si>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</si>
  <si>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</si>
  <si>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</si>
  <si>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</si>
  <si>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</si>
  <si>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</si>
  <si>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</si>
  <si>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</si>
  <si>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</si>
  <si>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</si>
  <si>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</si>
  <si>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</si>
  <si>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</si>
  <si>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</si>
  <si>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</si>
  <si>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</si>
  <si>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</si>
  <si>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</si>
  <si>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</si>
  <si>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</si>
  <si>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</si>
  <si>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</si>
  <si>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</si>
  <si>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</si>
  <si>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</si>
  <si>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</si>
  <si>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</si>
  <si>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</si>
  <si>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</si>
  <si>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</si>
  <si>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</si>
  <si>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</si>
  <si>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</si>
  <si>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</si>
  <si>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</si>
  <si>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</si>
  <si>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</si>
  <si>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</si>
  <si>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</si>
  <si>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</si>
  <si>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</si>
  <si>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</si>
  <si>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</si>
  <si>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</si>
  <si>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</si>
  <si>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</si>
  <si>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</si>
  <si>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</si>
  <si>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</si>
  <si>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</si>
  <si>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</si>
  <si>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</si>
  <si>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</si>
  <si>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</si>
  <si>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</si>
  <si>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</si>
  <si>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</si>
  <si>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</si>
  <si>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</si>
  <si>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</si>
  <si>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</si>
  <si>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</si>
  <si>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</si>
  <si>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</si>
  <si>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</si>
  <si>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</si>
  <si>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</si>
  <si>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</si>
  <si>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</si>
  <si>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</si>
  <si>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</si>
  <si>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</si>
  <si>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</si>
  <si>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</si>
  <si>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</si>
  <si>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</si>
  <si>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</si>
  <si>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</si>
  <si>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</si>
  <si>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</si>
  <si>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</si>
  <si>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</si>
  <si>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</si>
  <si>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</si>
  <si>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</si>
  <si>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</si>
  <si>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</si>
  <si>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</si>
  <si>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</si>
  <si>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</si>
  <si>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</si>
  <si>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</si>
  <si>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</si>
  <si>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</si>
  <si>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</si>
  <si>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</si>
  <si>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</si>
  <si>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</si>
  <si>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</si>
  <si>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</si>
  <si>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</si>
  <si>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</si>
  <si>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</si>
  <si>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</si>
  <si>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</si>
  <si>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</si>
  <si>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</si>
  <si>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</si>
  <si>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</si>
  <si>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</si>
  <si>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</si>
  <si>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</si>
  <si>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</si>
  <si>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</si>
  <si>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</si>
  <si>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</si>
  <si>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</si>
  <si>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</si>
  <si>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</si>
  <si>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</si>
  <si>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</si>
  <si>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</si>
  <si>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</si>
  <si>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</si>
  <si>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</si>
  <si>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</si>
  <si>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</si>
  <si>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</si>
  <si>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</si>
  <si>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</si>
  <si>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</si>
  <si>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</si>
  <si>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</si>
  <si>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</si>
  <si>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</si>
  <si>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</si>
  <si>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</si>
  <si>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</si>
  <si>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</si>
  <si>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</si>
  <si>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</si>
  <si>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</si>
  <si>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</si>
  <si>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</si>
  <si>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</si>
  <si>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</si>
  <si>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</si>
  <si>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</si>
  <si>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</si>
  <si>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</si>
  <si>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</si>
  <si>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</si>
  <si>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</si>
  <si>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</si>
  <si>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</si>
  <si>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</si>
  <si>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</si>
  <si>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</si>
  <si>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</si>
  <si>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</si>
  <si>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</si>
  <si>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</si>
  <si>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</si>
  <si>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</si>
  <si>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</si>
  <si>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</si>
  <si>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</si>
  <si>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</si>
  <si>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</si>
  <si>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</si>
  <si>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</si>
  <si>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</si>
  <si>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</si>
  <si>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</si>
  <si>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</si>
  <si>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</si>
  <si>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</si>
  <si>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</si>
  <si>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</si>
  <si>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</si>
  <si>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</si>
  <si>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</si>
  <si>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</si>
  <si>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</si>
  <si>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</si>
  <si>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</si>
  <si>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</si>
  <si>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</si>
  <si>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</si>
  <si>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</si>
  <si>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</si>
  <si>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</si>
  <si>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</si>
  <si>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</si>
  <si>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</si>
  <si>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</si>
  <si>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</si>
  <si>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</si>
  <si>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</si>
  <si>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</si>
  <si>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</si>
  <si>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</si>
  <si>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</si>
  <si>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</si>
  <si>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</si>
  <si>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</si>
  <si>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</si>
  <si>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</si>
  <si>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</si>
  <si>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</si>
  <si>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</si>
  <si>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</si>
  <si>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</si>
  <si>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</si>
  <si>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</si>
  <si>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</si>
  <si>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</si>
  <si>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</si>
  <si>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</si>
  <si>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</si>
  <si>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</si>
  <si>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</si>
  <si>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</si>
  <si>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</si>
  <si>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</si>
  <si>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</si>
  <si>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</si>
  <si>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</si>
  <si>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</si>
  <si>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</si>
  <si>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</si>
  <si>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</si>
  <si>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</si>
  <si>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</si>
  <si>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</si>
  <si>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</si>
  <si>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</si>
  <si>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</si>
  <si>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</si>
  <si>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</si>
  <si>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</si>
  <si>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</si>
  <si>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</si>
  <si>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</si>
  <si>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</si>
  <si>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</si>
  <si>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</si>
  <si>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</si>
  <si>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</si>
  <si>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</si>
  <si>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</si>
  <si>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</si>
  <si>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</si>
  <si>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</si>
  <si>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</si>
  <si>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</si>
  <si>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</si>
  <si>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</si>
  <si>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</si>
  <si>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</si>
  <si>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</si>
  <si>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</si>
  <si>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</si>
  <si>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</si>
  <si>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</si>
  <si>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</si>
  <si>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</si>
  <si>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</si>
  <si>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</si>
  <si>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</si>
  <si>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</si>
  <si>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</si>
  <si>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</si>
  <si>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</si>
  <si>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</si>
  <si>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</si>
  <si>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</si>
  <si>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</si>
  <si>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</si>
  <si>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</si>
  <si>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</si>
  <si>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</si>
  <si>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</si>
  <si>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</si>
  <si>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</si>
  <si>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</si>
  <si>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</si>
  <si>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</si>
  <si>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</si>
  <si>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</si>
  <si>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</si>
  <si>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</si>
  <si>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</si>
  <si>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</si>
  <si>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</si>
  <si>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</si>
  <si>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</si>
  <si>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</si>
  <si>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</si>
  <si>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</si>
  <si>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</si>
  <si>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</si>
  <si>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</si>
  <si>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</si>
  <si>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</si>
  <si>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</si>
  <si>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</si>
  <si>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</si>
  <si>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</si>
  <si>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</si>
  <si>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</si>
  <si>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</si>
  <si>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</si>
  <si>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</si>
  <si>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</si>
  <si>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</si>
  <si>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</si>
  <si>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</si>
  <si>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</si>
  <si>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</si>
  <si>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</si>
  <si>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</si>
  <si>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</si>
  <si>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</si>
  <si>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</si>
  <si>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</si>
  <si>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</si>
  <si>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</si>
  <si>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</si>
  <si>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</si>
  <si>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</si>
  <si>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</si>
  <si>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</si>
  <si>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</si>
  <si>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</si>
  <si>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</si>
  <si>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</si>
  <si>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</si>
  <si>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</si>
  <si>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</si>
  <si>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</si>
  <si>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</si>
  <si>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</si>
  <si>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</si>
  <si>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</si>
  <si>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</si>
  <si>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</si>
  <si>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</si>
  <si>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</si>
  <si>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</si>
  <si>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</si>
  <si>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</si>
  <si>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</si>
  <si>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</si>
  <si>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</si>
  <si>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</si>
  <si>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</si>
  <si>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</si>
  <si>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</si>
  <si>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</si>
  <si>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</si>
  <si>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</si>
  <si>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</si>
  <si>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</si>
  <si>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</si>
  <si>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</si>
  <si>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</si>
  <si>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</si>
  <si>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</si>
  <si>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</si>
  <si>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</si>
  <si>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</si>
  <si>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</si>
  <si>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</si>
  <si>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</si>
  <si>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</si>
  <si>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</si>
  <si>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</si>
  <si>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</si>
  <si>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</si>
  <si>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</si>
  <si>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</si>
  <si>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</si>
  <si>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</si>
  <si>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</si>
  <si>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</si>
  <si>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</si>
  <si>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</si>
  <si>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</si>
  <si>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</si>
  <si>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</si>
  <si>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</si>
  <si>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</si>
  <si>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</si>
  <si>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</si>
  <si>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</si>
  <si>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</si>
  <si>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</si>
  <si>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</si>
  <si>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</si>
  <si>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</si>
  <si>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</si>
  <si>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</si>
  <si>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</si>
  <si>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</si>
  <si>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</si>
  <si>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</si>
  <si>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</si>
  <si>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</si>
  <si>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</si>
  <si>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</si>
  <si>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</si>
  <si>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</si>
  <si>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</si>
  <si>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</si>
  <si>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</si>
  <si>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</si>
  <si>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</si>
  <si>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</si>
  <si>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</si>
  <si>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</si>
  <si>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</si>
  <si>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</si>
  <si>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</si>
  <si>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</si>
  <si>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</si>
  <si>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</si>
  <si>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</si>
  <si>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</si>
  <si>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</si>
  <si>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</si>
  <si>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</si>
  <si>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</si>
  <si>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</si>
  <si>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</si>
  <si>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</si>
  <si>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</si>
  <si>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</si>
  <si>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</si>
  <si>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</si>
  <si>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</si>
  <si>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</si>
  <si>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</si>
  <si>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</si>
  <si>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</si>
  <si>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</si>
  <si>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</si>
  <si>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</si>
  <si>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</si>
  <si>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</si>
  <si>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</si>
  <si>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</si>
  <si>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</si>
  <si>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</si>
  <si>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</si>
  <si>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</si>
  <si>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</si>
  <si>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</si>
  <si>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</si>
  <si>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</si>
  <si>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</si>
  <si>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</si>
  <si>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</si>
  <si>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</si>
  <si>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</si>
  <si>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</si>
  <si>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</si>
  <si>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</si>
  <si>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</si>
  <si>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</si>
  <si>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</si>
  <si>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</si>
  <si>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</si>
  <si>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</si>
  <si>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</si>
  <si>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</si>
  <si>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</si>
  <si>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</si>
  <si>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</si>
  <si>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</si>
  <si>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</si>
  <si>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</si>
  <si>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</si>
  <si>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</si>
  <si>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</si>
  <si>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</si>
  <si>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</si>
  <si>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</si>
  <si>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</si>
  <si>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</si>
  <si>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</si>
  <si>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</si>
  <si>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</si>
  <si>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</si>
  <si>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</si>
  <si>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</si>
  <si>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</si>
  <si>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</si>
  <si>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</si>
  <si>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</si>
  <si>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</si>
  <si>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</si>
  <si>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</si>
  <si>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</si>
  <si>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</si>
  <si>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</si>
  <si>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</si>
  <si>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</si>
  <si>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</si>
  <si>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</si>
  <si>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</si>
  <si>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</si>
  <si>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</si>
  <si>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</si>
  <si>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</si>
  <si>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</si>
  <si>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</si>
  <si>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</si>
  <si>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</si>
  <si>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</si>
  <si>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</si>
  <si>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</si>
  <si>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</si>
  <si>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</si>
  <si>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</si>
  <si>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</si>
  <si>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</si>
  <si>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</si>
  <si>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</si>
  <si>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</si>
  <si>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</si>
  <si>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</si>
  <si>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</si>
  <si>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</si>
  <si>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</si>
  <si>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</si>
  <si>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</si>
  <si>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</si>
  <si>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</si>
  <si>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</si>
  <si>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</si>
  <si>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</si>
  <si>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</si>
  <si>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</si>
  <si>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</si>
  <si>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</si>
  <si>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</si>
  <si>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</si>
  <si>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</si>
  <si>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</si>
  <si>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</si>
  <si>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</si>
  <si>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</si>
  <si>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</si>
  <si>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</si>
  <si>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</si>
  <si>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</si>
  <si>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</si>
  <si>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</si>
  <si>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</si>
  <si>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</si>
  <si>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</si>
  <si>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</si>
  <si>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</si>
  <si>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</si>
  <si>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</si>
  <si>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</si>
  <si>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</si>
  <si>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</si>
  <si>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</si>
  <si>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</si>
  <si>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</si>
  <si>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</si>
  <si>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</si>
  <si>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</si>
  <si>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</si>
  <si>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</si>
  <si>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</si>
  <si>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</si>
  <si>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</si>
  <si>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</si>
  <si>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</si>
  <si>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</si>
  <si>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</si>
  <si>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</si>
  <si>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</si>
  <si>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</si>
  <si>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</si>
  <si>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</si>
  <si>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</si>
  <si>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</si>
  <si>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</si>
  <si>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</si>
  <si>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</si>
  <si>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</si>
  <si>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</si>
  <si>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</si>
  <si>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</si>
  <si>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</si>
  <si>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</si>
  <si>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</si>
  <si>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</si>
  <si>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</si>
  <si>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</si>
  <si>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</si>
  <si>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</si>
  <si>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</si>
  <si>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</si>
  <si>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</si>
  <si>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</si>
  <si>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</si>
  <si>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</si>
  <si>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</si>
  <si>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</si>
  <si>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</si>
  <si>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</si>
  <si>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</si>
  <si>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</si>
  <si>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</si>
  <si>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</si>
  <si>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</si>
  <si>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</si>
  <si>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</si>
  <si>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</si>
  <si>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</si>
  <si>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</si>
  <si>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</si>
  <si>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</si>
  <si>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</si>
  <si>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</si>
  <si>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</si>
  <si>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</si>
  <si>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</si>
  <si>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</si>
  <si>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</si>
  <si>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</si>
  <si>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</si>
  <si>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</si>
  <si>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</si>
  <si>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</si>
  <si>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</si>
  <si>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</si>
  <si>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</si>
  <si>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</si>
  <si>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</si>
  <si>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</si>
  <si>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</si>
  <si>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</si>
  <si>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</si>
  <si>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</si>
  <si>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</si>
  <si>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</si>
  <si>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</si>
  <si>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</si>
  <si>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</si>
  <si>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</si>
  <si>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</si>
  <si>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</si>
  <si>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</si>
  <si>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</si>
  <si>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</si>
  <si>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</si>
  <si>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</si>
  <si>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</si>
  <si>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</si>
  <si>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</si>
  <si>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</si>
  <si>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</si>
  <si>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</si>
  <si>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</si>
  <si>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</si>
  <si>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</si>
  <si>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</si>
  <si>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</si>
  <si>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</si>
  <si>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</si>
  <si>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</si>
  <si>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</si>
  <si>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</si>
  <si>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</si>
  <si>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</si>
  <si>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</si>
  <si>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</si>
  <si>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</si>
  <si>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</si>
  <si>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</si>
  <si>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</si>
  <si>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</si>
  <si>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</si>
  <si>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</si>
  <si>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</si>
  <si>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</si>
  <si>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</si>
  <si>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</si>
  <si>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</si>
  <si>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</si>
  <si>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</si>
  <si>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</si>
  <si>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</si>
  <si>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</si>
  <si>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</si>
  <si>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</si>
  <si>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</si>
  <si>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</si>
  <si>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</si>
  <si>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</si>
  <si>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</si>
  <si>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</si>
  <si>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</si>
  <si>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</si>
  <si>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</si>
  <si>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</si>
  <si>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</si>
  <si>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</si>
  <si>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</si>
  <si>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</si>
  <si>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</si>
  <si>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</si>
  <si>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</si>
  <si>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</si>
  <si>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</si>
  <si>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</si>
  <si>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</si>
  <si>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</si>
  <si>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</si>
  <si>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</si>
  <si>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</si>
  <si>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</si>
  <si>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</si>
  <si>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</si>
  <si>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</si>
  <si>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</si>
  <si>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</si>
  <si>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</si>
  <si>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</si>
  <si>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</si>
  <si>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</si>
  <si>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</si>
  <si>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</si>
  <si>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</si>
  <si>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</si>
  <si>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</si>
  <si>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</si>
  <si>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</si>
  <si>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</si>
  <si>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</si>
  <si>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</si>
  <si>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</si>
  <si>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</si>
  <si>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</si>
  <si>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</si>
  <si>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</si>
  <si>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</si>
  <si>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</si>
  <si>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</si>
  <si>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</si>
  <si>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</si>
  <si>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</si>
  <si>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</si>
  <si>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</si>
  <si>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</si>
  <si>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</si>
  <si>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</si>
  <si>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</si>
  <si>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</si>
  <si>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</si>
  <si>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</si>
  <si>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</si>
  <si>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</si>
  <si>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</si>
  <si>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</si>
  <si>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</si>
  <si>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</si>
  <si>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</si>
  <si>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</si>
  <si>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</si>
  <si>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</si>
  <si>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</si>
  <si>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</si>
  <si>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</si>
  <si>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</si>
  <si>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</si>
  <si>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</si>
  <si>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</si>
  <si>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</si>
  <si>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</si>
  <si>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</si>
  <si>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</si>
  <si>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</si>
  <si>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</si>
  <si>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</si>
  <si>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</si>
  <si>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</si>
  <si>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</si>
  <si>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</si>
  <si>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</si>
  <si>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</si>
  <si>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</si>
  <si>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</si>
  <si>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</si>
  <si>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</si>
  <si>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</si>
  <si>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</si>
  <si>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</si>
  <si>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</si>
  <si>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</si>
  <si>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</si>
  <si>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</si>
  <si>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</si>
  <si>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</si>
  <si>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</si>
  <si>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</si>
  <si>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</si>
  <si>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</si>
  <si>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</si>
  <si>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</si>
  <si>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</si>
  <si>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</si>
  <si>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</si>
  <si>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</si>
  <si>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</si>
  <si>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</si>
  <si>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</si>
  <si>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</si>
  <si>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</si>
  <si>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</si>
  <si>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</si>
  <si>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</si>
  <si>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</si>
  <si>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</si>
  <si>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</si>
  <si>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</si>
  <si>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</si>
  <si>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</si>
  <si>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</si>
  <si>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</si>
  <si>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</si>
  <si>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</si>
  <si>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</si>
  <si>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</si>
  <si>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</si>
  <si>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</si>
  <si>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</si>
  <si>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</si>
  <si>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</si>
  <si>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</si>
  <si>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</si>
  <si>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</si>
  <si>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</si>
  <si>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</si>
  <si>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</si>
  <si>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</si>
  <si>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</si>
  <si>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</si>
  <si>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</si>
  <si>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</si>
  <si>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</si>
  <si>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</si>
  <si>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</si>
  <si>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</si>
  <si>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</si>
  <si>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</si>
  <si>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</si>
  <si>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</si>
  <si>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</si>
  <si>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</si>
  <si>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</si>
  <si>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</si>
  <si>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</si>
  <si>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</si>
  <si>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</si>
  <si>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</si>
  <si>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</si>
  <si>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</si>
  <si>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</si>
  <si>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</si>
  <si>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</si>
  <si>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</si>
  <si>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</si>
  <si>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</si>
  <si>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</si>
  <si>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</si>
  <si>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</si>
  <si>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</si>
  <si>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</si>
  <si>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</si>
  <si>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</si>
  <si>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</si>
  <si>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</si>
  <si>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</si>
  <si>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</si>
  <si>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</si>
  <si>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</si>
  <si>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</si>
  <si>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</si>
  <si>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</si>
  <si>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</si>
  <si>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</si>
  <si>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</si>
  <si>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</si>
  <si>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</si>
  <si>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</si>
  <si>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</si>
  <si>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</si>
  <si>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</si>
  <si>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</si>
  <si>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</si>
  <si>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</si>
  <si>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</si>
  <si>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</si>
  <si>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</si>
  <si>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</si>
  <si>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</si>
  <si>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</si>
  <si>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</si>
  <si>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</si>
  <si>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</si>
  <si>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</si>
  <si>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</si>
  <si>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</si>
  <si>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</si>
  <si>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</si>
  <si>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</si>
  <si>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</si>
  <si>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</si>
  <si>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</si>
  <si>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</si>
  <si>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</si>
  <si>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</si>
  <si>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</si>
  <si>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</si>
  <si>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</si>
  <si>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</si>
  <si>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</si>
  <si>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</si>
  <si>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</si>
  <si>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</si>
  <si>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</si>
  <si>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</si>
  <si>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</si>
  <si>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</si>
  <si>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</si>
  <si>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</si>
  <si>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</si>
  <si>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</si>
  <si>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</si>
  <si>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</si>
  <si>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</si>
  <si>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</si>
  <si>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</si>
  <si>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</si>
  <si>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</si>
  <si>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</si>
  <si>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</si>
  <si>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</si>
  <si>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</si>
  <si>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</si>
  <si>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</si>
  <si>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</si>
  <si>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</si>
  <si>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</si>
  <si>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</si>
  <si>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</si>
  <si>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</si>
  <si>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</si>
  <si>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</si>
  <si>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</si>
  <si>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</si>
  <si>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</si>
  <si>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</si>
  <si>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</si>
  <si>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</si>
  <si>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</si>
  <si>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</si>
  <si>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</si>
  <si>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</si>
  <si>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</si>
  <si>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</si>
  <si>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</si>
  <si>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</si>
  <si>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</si>
  <si>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</si>
  <si>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</si>
  <si>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</si>
  <si>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</si>
  <si>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</si>
  <si>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</si>
  <si>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</si>
  <si>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</si>
  <si>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</si>
  <si>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</si>
  <si>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</si>
  <si>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</si>
  <si>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</si>
  <si>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</si>
  <si>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</si>
  <si>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</si>
  <si>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</si>
  <si>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</si>
  <si>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</si>
  <si>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</si>
  <si>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</si>
  <si>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</si>
  <si>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</si>
  <si>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</si>
  <si>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</si>
  <si>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</si>
  <si>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</si>
  <si>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</si>
  <si>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</si>
  <si>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</si>
  <si>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</si>
  <si>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</si>
  <si>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</si>
  <si>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</si>
  <si>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</si>
  <si>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</si>
  <si>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</si>
  <si>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</si>
  <si>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</si>
  <si>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</si>
  <si>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</si>
  <si>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</si>
  <si>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</si>
  <si>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</si>
  <si>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</si>
  <si>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</si>
  <si>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</si>
  <si>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</si>
  <si>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</si>
  <si>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</si>
  <si>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</si>
  <si>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</si>
  <si>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</si>
  <si>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</si>
  <si>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</si>
  <si>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</si>
  <si>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</si>
  <si>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</si>
  <si>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</si>
  <si>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</si>
  <si>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</si>
  <si>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</si>
  <si>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</si>
  <si>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</si>
  <si>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</si>
  <si>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</si>
  <si>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</si>
  <si>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</si>
  <si>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</si>
  <si>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</si>
  <si>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</si>
  <si>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</si>
  <si>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</si>
  <si>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</si>
  <si>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</si>
  <si>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</si>
  <si>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</si>
  <si>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</si>
  <si>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</si>
  <si>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</si>
  <si>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</si>
  <si>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</si>
  <si>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</si>
  <si>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</si>
  <si>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</si>
  <si>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</si>
  <si>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</si>
  <si>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</si>
  <si>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</si>
  <si>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</si>
  <si>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</si>
  <si>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</si>
  <si>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</si>
  <si>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</si>
  <si>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</si>
  <si>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</si>
  <si>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</si>
  <si>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</si>
  <si>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</si>
  <si>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</si>
  <si>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</si>
  <si>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</si>
  <si>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</si>
  <si>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</si>
  <si>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</si>
  <si>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</si>
  <si>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</si>
  <si>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</si>
  <si>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</si>
  <si>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</si>
  <si>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</si>
  <si>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</si>
  <si>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</si>
  <si>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</si>
  <si>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</si>
  <si>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</si>
  <si>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</si>
  <si>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</si>
  <si>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</si>
  <si>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</si>
  <si>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</si>
  <si>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</si>
  <si>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</si>
  <si>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</si>
  <si>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</si>
  <si>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</si>
  <si>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</si>
  <si>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</si>
  <si>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</si>
  <si>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</si>
  <si>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</si>
  <si>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</si>
  <si>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</si>
  <si>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</si>
  <si>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</si>
  <si>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</si>
  <si>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</si>
  <si>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</si>
  <si>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</si>
  <si>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</si>
  <si>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</si>
  <si>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</si>
  <si>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</si>
  <si>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</si>
  <si>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</si>
  <si>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</si>
  <si>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</si>
  <si>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</si>
  <si>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</si>
  <si>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</si>
  <si>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</si>
  <si>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</si>
  <si>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</si>
  <si>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</si>
  <si>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</si>
  <si>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</si>
  <si>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</si>
  <si>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</si>
  <si>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</si>
  <si>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</si>
  <si>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</si>
  <si>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</si>
  <si>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</si>
  <si>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</si>
  <si>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</si>
  <si>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</si>
  <si>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</si>
  <si>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</si>
  <si>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</si>
  <si>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</si>
  <si>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</si>
  <si>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</si>
  <si>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</si>
  <si>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</si>
  <si>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</si>
  <si>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</si>
  <si>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</si>
  <si>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</si>
  <si>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</si>
  <si>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</si>
  <si>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</si>
  <si>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</si>
  <si>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</si>
  <si>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</si>
  <si>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</si>
  <si>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</si>
  <si>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</si>
  <si>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</si>
  <si>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</si>
  <si>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</si>
  <si>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</si>
  <si>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</si>
  <si>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</si>
  <si>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</si>
  <si>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</si>
  <si>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</si>
  <si>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</si>
  <si>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</si>
  <si>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</si>
  <si>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</si>
  <si>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</si>
  <si>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</si>
  <si>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</si>
  <si>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</si>
  <si>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</si>
  <si>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</si>
  <si>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</si>
  <si>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</si>
  <si>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</si>
  <si>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</si>
  <si>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</si>
  <si>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</si>
  <si>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</si>
  <si>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</si>
  <si>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</si>
  <si>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</si>
  <si>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</si>
  <si>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</si>
  <si>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</si>
  <si>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</si>
  <si>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</si>
  <si>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</si>
  <si>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</si>
  <si>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</si>
  <si>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</si>
  <si>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</si>
  <si>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</si>
  <si>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</si>
  <si>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</si>
  <si>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</si>
  <si>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</si>
  <si>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</si>
  <si>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</si>
  <si>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</si>
  <si>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</si>
  <si>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</si>
  <si>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</si>
  <si>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</si>
  <si>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</si>
  <si>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</si>
  <si>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</si>
  <si>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</si>
  <si>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</si>
  <si>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</si>
  <si>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</si>
  <si>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</si>
  <si>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</si>
  <si>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</si>
  <si>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</si>
  <si>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</si>
  <si>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</si>
  <si>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</si>
  <si>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</si>
  <si>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</si>
  <si>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</si>
  <si>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</si>
  <si>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</si>
  <si>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</si>
  <si>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</si>
  <si>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</si>
  <si>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</si>
  <si>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</si>
  <si>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</si>
  <si>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</si>
  <si>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</si>
  <si>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</si>
  <si>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</si>
  <si>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</si>
  <si>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</si>
  <si>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</si>
  <si>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</si>
  <si>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</si>
  <si>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</si>
  <si>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</si>
  <si>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</si>
  <si>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</si>
  <si>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</si>
  <si>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</si>
  <si>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</si>
  <si>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</si>
  <si>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</si>
  <si>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</si>
  <si>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</si>
  <si>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</si>
  <si>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</si>
  <si>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</si>
  <si>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</si>
  <si>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</si>
  <si>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</si>
  <si>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</si>
  <si>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</si>
  <si>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</si>
  <si>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</si>
  <si>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</si>
  <si>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</si>
  <si>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</si>
  <si>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</si>
  <si>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</si>
  <si>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</si>
  <si>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</si>
  <si>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</si>
  <si>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</si>
  <si>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</si>
  <si>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</si>
  <si>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</si>
  <si>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</si>
  <si>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</si>
  <si>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</si>
  <si>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</si>
  <si>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</si>
  <si>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</si>
  <si>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</si>
  <si>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</si>
  <si>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</si>
  <si>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</si>
  <si>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</si>
  <si>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</si>
  <si>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</si>
  <si>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</si>
  <si>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</si>
  <si>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</si>
  <si>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</si>
  <si>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</si>
  <si>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</si>
  <si>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</si>
  <si>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</si>
  <si>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</si>
  <si>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</si>
  <si>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</si>
  <si>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</si>
  <si>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</si>
  <si>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</si>
  <si>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</si>
  <si>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</si>
  <si>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</si>
  <si>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</si>
  <si>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</si>
  <si>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</si>
  <si>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</si>
  <si>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</si>
  <si>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</si>
  <si>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</si>
  <si>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</si>
  <si>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</si>
  <si>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</si>
  <si>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</si>
  <si>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</si>
  <si>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</si>
  <si>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</si>
  <si>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</si>
  <si>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</si>
  <si>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</si>
  <si>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</si>
  <si>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</si>
  <si>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</si>
  <si>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</si>
  <si>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</si>
  <si>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</si>
  <si>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</si>
  <si>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</si>
  <si>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</si>
  <si>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</si>
  <si>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</si>
  <si>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</si>
  <si>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</si>
  <si>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</si>
  <si>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</si>
  <si>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</si>
  <si>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</si>
  <si>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</si>
  <si>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</si>
  <si>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</si>
  <si>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</si>
  <si>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</si>
  <si>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</si>
  <si>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</si>
  <si>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</si>
  <si>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</si>
  <si>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</si>
  <si>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</si>
  <si>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</si>
  <si>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</si>
  <si>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</si>
  <si>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</si>
  <si>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</si>
  <si>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</si>
  <si>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</si>
  <si>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</si>
  <si>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</si>
  <si>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</si>
  <si>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</si>
  <si>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</si>
  <si>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</si>
  <si>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</si>
  <si>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</si>
  <si>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</si>
  <si>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</si>
  <si>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</si>
  <si>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</si>
  <si>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</si>
  <si>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</si>
  <si>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</si>
  <si>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</si>
  <si>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</si>
  <si>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</si>
  <si>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</si>
  <si>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</si>
  <si>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</si>
  <si>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</si>
  <si>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</si>
  <si>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</si>
  <si>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</si>
  <si>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</si>
  <si>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</si>
  <si>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</si>
  <si>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</si>
  <si>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</si>
  <si>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</si>
  <si>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</si>
  <si>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</si>
  <si>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</si>
  <si>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</si>
  <si>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</si>
  <si>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</si>
  <si>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</si>
  <si>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</si>
  <si>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</si>
  <si>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</si>
  <si>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</si>
  <si>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</si>
  <si>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</si>
  <si>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</si>
  <si>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</si>
  <si>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</si>
  <si>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</si>
  <si>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</si>
  <si>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</si>
  <si>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</si>
  <si>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</si>
  <si>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</si>
  <si>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</si>
  <si>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</si>
  <si>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</si>
  <si>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</si>
  <si>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</si>
  <si>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</si>
  <si>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</si>
  <si>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</si>
  <si>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</si>
  <si>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</si>
  <si>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</si>
  <si>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</si>
  <si>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</si>
  <si>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</si>
  <si>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</si>
  <si>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</si>
  <si>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</si>
  <si>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</si>
  <si>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</si>
  <si>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</si>
  <si>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</si>
  <si>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</si>
  <si>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</si>
  <si>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</si>
  <si>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</si>
  <si>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</si>
  <si>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</si>
  <si>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</si>
  <si>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</si>
  <si>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</si>
  <si>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</si>
  <si>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</si>
  <si>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</si>
  <si>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</si>
  <si>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</si>
  <si>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</si>
  <si>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</si>
  <si>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</si>
  <si>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</si>
  <si>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</si>
  <si>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</si>
  <si>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</si>
  <si>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</si>
  <si>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</si>
  <si>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</si>
  <si>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</si>
  <si>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</si>
  <si>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</si>
  <si>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</si>
  <si>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</si>
  <si>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</si>
  <si>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</si>
  <si>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</si>
  <si>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</si>
  <si>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</si>
  <si>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</si>
  <si>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</si>
  <si>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</si>
  <si>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</si>
  <si>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</si>
  <si>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</si>
  <si>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</si>
  <si>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</si>
  <si>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</si>
  <si>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</si>
  <si>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</si>
  <si>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</si>
  <si>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</si>
  <si>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</si>
  <si>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</si>
  <si>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</si>
  <si>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</si>
  <si>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</si>
  <si>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</si>
  <si>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</si>
  <si>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</si>
  <si>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</si>
  <si>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</si>
  <si>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</si>
  <si>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</si>
  <si>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</si>
  <si>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</si>
  <si>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</si>
  <si>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</si>
  <si>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</si>
  <si>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</si>
  <si>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</si>
  <si>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</si>
  <si>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</si>
  <si>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</si>
  <si>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</si>
  <si>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</si>
  <si>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</si>
  <si>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</si>
  <si>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</si>
  <si>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</si>
  <si>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</si>
  <si>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</si>
  <si>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</si>
  <si>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</si>
  <si>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</si>
  <si>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</si>
  <si>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</si>
  <si>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</si>
  <si>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</si>
  <si>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</si>
  <si>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</si>
  <si>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</si>
  <si>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</si>
  <si>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</si>
  <si>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</si>
  <si>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</si>
  <si>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</si>
  <si>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</si>
  <si>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</si>
  <si>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</si>
  <si>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</si>
  <si>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</si>
  <si>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</si>
  <si>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</si>
  <si>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</si>
  <si>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</si>
  <si>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</si>
  <si>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</si>
  <si>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</si>
  <si>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</si>
  <si>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</si>
  <si>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</si>
  <si>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</si>
  <si>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</si>
  <si>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</si>
  <si>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</si>
  <si>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</si>
  <si>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</si>
  <si>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</si>
  <si>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</si>
  <si>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</si>
  <si>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</si>
  <si>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</si>
  <si>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</si>
  <si>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</si>
  <si>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</si>
  <si>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</si>
  <si>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</si>
  <si>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</si>
  <si>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</si>
  <si>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</si>
  <si>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</si>
  <si>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</si>
  <si>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</si>
  <si>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</si>
  <si>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</si>
  <si>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</si>
  <si>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</si>
  <si>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</si>
  <si>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</si>
  <si>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</si>
  <si>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</si>
  <si>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</si>
  <si>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</si>
  <si>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</si>
  <si>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</si>
  <si>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</si>
  <si>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</si>
  <si>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</si>
  <si>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</si>
  <si>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</si>
  <si>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</si>
  <si>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</si>
  <si>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</si>
  <si>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</si>
  <si>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</si>
  <si>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</si>
  <si>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</si>
  <si>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</si>
  <si>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</si>
  <si>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</si>
  <si>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</si>
  <si>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</si>
  <si>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</si>
  <si>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</si>
  <si>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</si>
  <si>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</si>
  <si>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</si>
  <si>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</si>
  <si>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</si>
  <si>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</si>
  <si>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</si>
  <si>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</si>
  <si>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</si>
  <si>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</si>
  <si>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</si>
  <si>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</si>
  <si>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</si>
  <si>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</si>
  <si>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</si>
  <si>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</si>
  <si>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</si>
  <si>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</si>
  <si>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</si>
  <si>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</si>
  <si>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</si>
  <si>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</si>
  <si>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</si>
  <si>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</si>
  <si>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</si>
  <si>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</si>
  <si>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</si>
  <si>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</si>
  <si>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</si>
  <si>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</si>
  <si>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</si>
  <si>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</si>
  <si>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</si>
  <si>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</si>
  <si>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</si>
  <si>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</si>
  <si>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</si>
  <si>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</si>
  <si>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</si>
  <si>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</si>
  <si>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</si>
  <si>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</si>
  <si>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</si>
  <si>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</si>
  <si>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</si>
  <si>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</si>
  <si>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</si>
  <si>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</si>
  <si>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</si>
  <si>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</si>
  <si>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</si>
  <si>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</si>
  <si>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</si>
  <si>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</si>
  <si>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</si>
  <si>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</si>
  <si>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</si>
  <si>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</si>
  <si>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</si>
  <si>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</si>
  <si>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</si>
  <si>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</si>
  <si>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</si>
  <si>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</si>
  <si>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</si>
  <si>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</si>
  <si>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</si>
  <si>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</si>
  <si>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</si>
  <si>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</si>
  <si>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</si>
  <si>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</si>
  <si>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</si>
  <si>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</si>
  <si>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</si>
  <si>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</si>
  <si>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</si>
  <si>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</si>
  <si>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</si>
  <si>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</si>
  <si>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</si>
  <si>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</si>
  <si>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</si>
  <si>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</si>
  <si>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</si>
  <si>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</si>
  <si>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</si>
  <si>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</si>
  <si>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</si>
  <si>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</si>
  <si>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</si>
  <si>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</si>
  <si>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</si>
  <si>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</si>
  <si>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</si>
  <si>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</si>
  <si>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</si>
  <si>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</si>
  <si>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</si>
  <si>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</si>
  <si>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</si>
  <si>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</si>
  <si>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</si>
  <si>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</si>
  <si>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</si>
  <si>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</si>
  <si>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</si>
  <si>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</si>
  <si>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</si>
  <si>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</si>
  <si>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</si>
  <si>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</si>
  <si>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</si>
  <si>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</si>
  <si>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</si>
  <si>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</si>
  <si>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</si>
  <si>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</si>
  <si>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</si>
  <si>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</si>
  <si>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</si>
  <si>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</si>
  <si>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</si>
  <si>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</si>
  <si>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</si>
  <si>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</si>
  <si>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</si>
  <si>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</si>
  <si>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</si>
  <si>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</si>
  <si>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</si>
  <si>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</si>
  <si>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</si>
  <si>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</si>
  <si>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</si>
  <si>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</si>
  <si>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</si>
  <si>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</si>
  <si>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</si>
  <si>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</si>
  <si>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</si>
  <si>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</si>
  <si>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</si>
  <si>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</si>
  <si>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</si>
  <si>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</si>
  <si>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</si>
  <si>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</si>
  <si>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</si>
  <si>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</si>
  <si>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</si>
  <si>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</si>
  <si>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</si>
  <si>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</si>
  <si>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</si>
  <si>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</si>
  <si>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</si>
  <si>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</si>
  <si>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</si>
  <si>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</si>
  <si>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</si>
  <si>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</si>
  <si>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</si>
  <si>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</si>
  <si>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</si>
  <si>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</si>
  <si>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</si>
  <si>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</si>
  <si>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</si>
  <si>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</si>
  <si>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</si>
  <si>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</si>
  <si>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</si>
  <si>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</si>
  <si>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</si>
  <si>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</si>
  <si>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</si>
  <si>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</si>
  <si>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</si>
  <si>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</si>
  <si>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</si>
  <si>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</si>
  <si>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</si>
  <si>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</si>
  <si>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</si>
  <si>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</si>
  <si>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</si>
  <si>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</si>
  <si>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</si>
  <si>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</si>
  <si>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</si>
  <si>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</si>
  <si>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</si>
  <si>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</si>
  <si>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</si>
  <si>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</si>
  <si>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</si>
  <si>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</si>
  <si>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</si>
  <si>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</si>
  <si>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</si>
  <si>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</si>
  <si>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</si>
  <si>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</si>
  <si>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</si>
  <si>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</si>
  <si>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</si>
  <si>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</si>
  <si>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</si>
  <si>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</si>
  <si>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</si>
  <si>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</si>
  <si>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</si>
  <si>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</si>
  <si>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</si>
  <si>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</si>
  <si>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</si>
  <si>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</si>
  <si>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</si>
  <si>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</si>
  <si>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</si>
  <si>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</si>
  <si>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</si>
  <si>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</si>
  <si>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</si>
  <si>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</si>
  <si>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</si>
  <si>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</si>
  <si>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</si>
  <si>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</si>
  <si>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</si>
  <si>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</si>
  <si>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</si>
  <si>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</si>
  <si>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</si>
  <si>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</si>
  <si>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</si>
  <si>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</si>
  <si>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</si>
  <si>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</si>
  <si>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</si>
  <si>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</si>
  <si>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</si>
  <si>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</si>
  <si>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</si>
  <si>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</si>
  <si>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</si>
  <si>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</si>
  <si>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</si>
  <si>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</si>
  <si>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</si>
  <si>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</si>
  <si>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</si>
  <si>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</si>
  <si>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</si>
  <si>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</si>
  <si>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</si>
  <si>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</si>
  <si>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</si>
  <si>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</si>
  <si>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</si>
  <si>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</si>
  <si>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</si>
  <si>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</si>
  <si>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</si>
  <si>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</si>
  <si>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</si>
  <si>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</si>
  <si>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</si>
  <si>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</si>
  <si>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</si>
  <si>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</si>
  <si>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</si>
  <si>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</si>
  <si>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</si>
  <si>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</si>
  <si>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</si>
  <si>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</si>
  <si>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</si>
  <si>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</si>
  <si>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</si>
  <si>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</si>
  <si>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</si>
  <si>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</si>
  <si>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</si>
  <si>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</si>
  <si>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</si>
  <si>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</si>
  <si>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</si>
  <si>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</si>
  <si>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</si>
  <si>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</si>
  <si>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</si>
  <si>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</si>
  <si>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</si>
  <si>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</si>
  <si>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</si>
  <si>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</si>
  <si>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</si>
  <si>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</si>
  <si>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</si>
  <si>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</si>
  <si>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</si>
  <si>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</si>
  <si>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</si>
  <si>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</si>
  <si>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</si>
  <si>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</si>
  <si>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</si>
  <si>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</si>
  <si>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</si>
  <si>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</si>
  <si>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</si>
  <si>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</si>
  <si>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</si>
  <si>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</si>
  <si>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</si>
  <si>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</si>
  <si>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</si>
  <si>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</si>
  <si>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</si>
  <si>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</si>
  <si>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</si>
  <si>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</si>
  <si>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</si>
  <si>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</si>
  <si>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</si>
  <si>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</si>
  <si>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</si>
  <si>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</si>
  <si>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</si>
  <si>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</si>
  <si>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</si>
  <si>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</si>
  <si>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</si>
  <si>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</si>
  <si>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</si>
  <si>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</si>
  <si>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</si>
  <si>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</si>
  <si>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</si>
  <si>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</si>
  <si>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</si>
  <si>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</si>
  <si>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</si>
  <si>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</si>
  <si>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</si>
  <si>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</si>
  <si>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</si>
  <si>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</si>
  <si>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</si>
  <si>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</si>
  <si>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</si>
  <si>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</si>
  <si>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</si>
  <si>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</si>
  <si>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</si>
  <si>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</si>
  <si>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</si>
  <si>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</si>
  <si>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</si>
  <si>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</si>
  <si>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</si>
  <si>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</si>
  <si>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</si>
  <si>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</si>
  <si>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</si>
  <si>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</si>
  <si>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</si>
  <si>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</si>
  <si>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</si>
  <si>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</si>
  <si>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</si>
  <si>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</si>
  <si>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</si>
  <si>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</si>
  <si>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</si>
  <si>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</si>
  <si>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</si>
  <si>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</si>
  <si>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</si>
  <si>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</si>
  <si>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</si>
  <si>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</si>
  <si>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</si>
  <si>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</si>
  <si>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</si>
  <si>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</si>
  <si>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</si>
  <si>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</si>
  <si>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</si>
  <si>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</si>
  <si>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</si>
  <si>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</si>
  <si>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</si>
  <si>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</si>
  <si>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</si>
  <si>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</si>
  <si>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</si>
  <si>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</si>
  <si>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</si>
  <si>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</si>
  <si>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</si>
  <si>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</si>
  <si>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</si>
  <si>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</si>
  <si>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</si>
  <si>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</si>
  <si>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</si>
  <si>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</si>
  <si>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</si>
  <si>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</si>
  <si>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</si>
  <si>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</si>
  <si>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</si>
  <si>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</si>
  <si>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</si>
  <si>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</si>
  <si>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</si>
  <si>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</si>
  <si>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</si>
  <si>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</si>
  <si>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</si>
  <si>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</si>
  <si>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</si>
  <si>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</si>
  <si>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</si>
  <si>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</si>
  <si>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</si>
  <si>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</si>
  <si>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</si>
  <si>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</si>
  <si>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</si>
  <si>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</si>
  <si>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</si>
  <si>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</si>
  <si>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</si>
  <si>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</si>
  <si>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</si>
  <si>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</si>
  <si>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</si>
  <si>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</si>
  <si>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</si>
  <si>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</si>
  <si>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</si>
  <si>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</si>
  <si>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</si>
  <si>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</si>
  <si>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</si>
  <si>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</si>
  <si>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</si>
  <si>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</si>
  <si>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</si>
  <si>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</si>
  <si>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</si>
  <si>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</si>
  <si>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</si>
  <si>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</si>
  <si>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</si>
  <si>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</si>
  <si>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</si>
  <si>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</si>
  <si>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</si>
  <si>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</si>
  <si>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</si>
  <si>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</si>
  <si>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</si>
  <si>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</si>
  <si>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</si>
  <si>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</si>
  <si>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</si>
  <si>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</si>
  <si>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</si>
  <si>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</si>
  <si>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</si>
  <si>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</si>
  <si>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</si>
  <si>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</si>
  <si>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</si>
  <si>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</si>
  <si>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</si>
  <si>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</si>
  <si>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</si>
  <si>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</si>
  <si>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</si>
  <si>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</si>
  <si>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</si>
  <si>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</si>
  <si>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</si>
  <si>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</si>
  <si>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</si>
  <si>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</si>
  <si>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</si>
  <si>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</si>
  <si>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</si>
  <si>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</si>
  <si>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</si>
  <si>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</si>
  <si>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</si>
  <si>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</si>
  <si>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</si>
  <si>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</si>
  <si>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</si>
  <si>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</si>
  <si>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</si>
  <si>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</si>
  <si>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</si>
  <si>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</si>
  <si>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</si>
  <si>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</si>
  <si>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</si>
  <si>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</si>
  <si>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</si>
  <si>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</si>
  <si>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</si>
  <si>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</si>
  <si>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</si>
  <si>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</si>
  <si>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</si>
  <si>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</si>
  <si>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</si>
  <si>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</si>
  <si>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</si>
  <si>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</si>
  <si>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</si>
  <si>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</si>
  <si>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</si>
  <si>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</si>
  <si>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</si>
  <si>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</si>
  <si>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</si>
  <si>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</si>
  <si>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</si>
  <si>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</si>
  <si>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</si>
  <si>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</si>
  <si>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</si>
  <si>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</si>
  <si>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</si>
  <si>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</si>
  <si>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</si>
  <si>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</si>
  <si>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</si>
  <si>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</si>
  <si>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</si>
  <si>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</si>
  <si>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</si>
  <si>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</si>
  <si>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</si>
  <si>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</si>
  <si>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</si>
  <si>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</si>
  <si>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</si>
  <si>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</si>
  <si>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</si>
  <si>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</si>
  <si>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</si>
  <si>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</si>
  <si>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</si>
  <si>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</si>
  <si>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</si>
  <si>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</si>
  <si>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</si>
  <si>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</si>
  <si>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</si>
  <si>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</si>
  <si>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</si>
  <si>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</si>
  <si>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</si>
  <si>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</si>
  <si>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</si>
  <si>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</si>
  <si>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</si>
  <si>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</si>
  <si>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</si>
  <si>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</si>
  <si>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</si>
  <si>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</si>
  <si>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</si>
  <si>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</si>
  <si>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</si>
  <si>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</si>
  <si>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</si>
  <si>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</si>
  <si>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</si>
  <si>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</si>
  <si>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</si>
  <si>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</si>
  <si>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</si>
  <si>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</si>
  <si>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</si>
  <si>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</si>
  <si>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</si>
  <si>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</si>
  <si>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</si>
  <si>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</si>
  <si>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</si>
  <si>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</si>
  <si>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</si>
  <si>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</si>
  <si>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</si>
  <si>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</si>
  <si>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</si>
  <si>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</si>
  <si>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</si>
  <si>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</si>
  <si>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</si>
  <si>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</si>
  <si>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</si>
  <si>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</si>
  <si>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</si>
  <si>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</si>
  <si>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</si>
  <si>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</si>
  <si>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</si>
  <si>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</si>
  <si>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</si>
  <si>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</si>
  <si>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</si>
  <si>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</si>
  <si>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</si>
  <si>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</si>
  <si>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</si>
  <si>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</si>
  <si>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</si>
  <si>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</si>
  <si>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</si>
  <si>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</si>
  <si>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</si>
  <si>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</si>
  <si>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</si>
  <si>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</si>
  <si>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</si>
  <si>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</si>
  <si>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</si>
  <si>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</si>
  <si>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</si>
  <si>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</si>
  <si>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</si>
  <si>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</si>
  <si>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</si>
  <si>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</si>
  <si>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</si>
  <si>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</si>
  <si>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</si>
  <si>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</si>
  <si>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</si>
  <si>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</si>
  <si>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</si>
  <si>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</si>
  <si>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</si>
  <si>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</si>
  <si>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</si>
  <si>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</si>
  <si>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</si>
  <si>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</si>
  <si>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</si>
  <si>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</si>
  <si>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</si>
  <si>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</si>
  <si>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</si>
  <si>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</si>
  <si>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</si>
  <si>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</si>
  <si>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</si>
  <si>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</si>
  <si>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</si>
  <si>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</si>
  <si>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</si>
  <si>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</si>
  <si>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</si>
  <si>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</si>
  <si>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</si>
  <si>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</si>
  <si>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</si>
  <si>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</si>
  <si>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</si>
  <si>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</si>
  <si>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</si>
  <si>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</si>
  <si>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</si>
  <si>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</si>
  <si>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</si>
  <si>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</si>
  <si>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</si>
  <si>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</si>
  <si>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</si>
  <si>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</si>
  <si>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</si>
  <si>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</si>
  <si>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</si>
  <si>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</si>
  <si>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</si>
  <si>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</si>
  <si>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</si>
  <si>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</si>
  <si>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</si>
  <si>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</si>
  <si>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</si>
  <si>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</si>
  <si>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</si>
  <si>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</si>
  <si>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</si>
  <si>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</si>
  <si>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</si>
  <si>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</si>
  <si>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</si>
  <si>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</si>
  <si>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</si>
  <si>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</si>
  <si>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</si>
  <si>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</si>
  <si>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</si>
  <si>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</si>
  <si>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</si>
  <si>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</si>
  <si>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</si>
  <si>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</si>
  <si>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</si>
  <si>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</si>
  <si>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</si>
  <si>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</si>
  <si>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</si>
  <si>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</si>
  <si>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</si>
  <si>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</si>
  <si>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</si>
  <si>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</si>
  <si>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</si>
  <si>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</si>
  <si>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</si>
  <si>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</si>
  <si>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</si>
  <si>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</si>
  <si>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</si>
  <si>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</si>
  <si>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</si>
  <si>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</si>
  <si>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</si>
  <si>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</si>
  <si>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</si>
  <si>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</si>
  <si>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</si>
  <si>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</si>
  <si>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</si>
  <si>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</si>
  <si>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</si>
  <si>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</si>
  <si>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</si>
  <si>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</si>
  <si>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</si>
  <si>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</si>
  <si>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</si>
  <si>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</si>
  <si>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</si>
  <si>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</si>
  <si>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</si>
  <si>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</si>
  <si>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</si>
  <si>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</si>
  <si>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</si>
  <si>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</si>
  <si>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</si>
  <si>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</si>
  <si>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</si>
  <si>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</si>
  <si>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</si>
  <si>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</si>
  <si>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</si>
  <si>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</si>
  <si>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</si>
  <si>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</si>
  <si>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</si>
  <si>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</si>
  <si>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</si>
  <si>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</si>
  <si>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</si>
  <si>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</si>
  <si>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</si>
  <si>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</si>
  <si>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</si>
  <si>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</si>
  <si>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</si>
  <si>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</si>
  <si>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</si>
  <si>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</si>
  <si>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</si>
  <si>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</si>
  <si>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</si>
  <si>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</si>
  <si>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</si>
  <si>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</si>
  <si>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</si>
  <si>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</si>
  <si>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</si>
  <si>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</si>
  <si>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</si>
  <si>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</si>
  <si>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</si>
  <si>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</si>
  <si>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</si>
  <si>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</si>
  <si>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</si>
  <si>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</si>
  <si>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</si>
  <si>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</si>
  <si>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</si>
  <si>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</si>
  <si>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</si>
  <si>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</si>
  <si>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</si>
  <si>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</si>
  <si>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</si>
  <si>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</si>
  <si>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</si>
  <si>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</si>
  <si>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</si>
  <si>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</si>
  <si>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</si>
  <si>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</si>
  <si>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</si>
  <si>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</si>
  <si>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</si>
  <si>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</si>
  <si>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</si>
  <si>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</si>
  <si>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</si>
  <si>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</si>
  <si>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</si>
  <si>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</si>
  <si>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</si>
  <si>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</si>
  <si>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</si>
  <si>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</si>
  <si>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</si>
  <si>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</si>
  <si>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</si>
  <si>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</si>
  <si>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</si>
  <si>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</si>
  <si>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</si>
  <si>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</si>
  <si>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</si>
  <si>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</si>
  <si>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</si>
  <si>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</si>
  <si>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</si>
  <si>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</si>
  <si>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</si>
  <si>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</si>
  <si>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</si>
  <si>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</si>
  <si>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</si>
  <si>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</si>
  <si>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</si>
  <si>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</si>
  <si>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</si>
  <si>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</si>
  <si>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</si>
  <si>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</si>
  <si>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</si>
  <si>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</si>
  <si>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</si>
  <si>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</si>
  <si>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</si>
  <si>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</si>
  <si>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</si>
  <si>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</si>
  <si>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</si>
  <si>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</si>
  <si>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</si>
  <si>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</si>
  <si>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</si>
  <si>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</si>
  <si>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</si>
  <si>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</si>
  <si>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</si>
  <si>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</si>
  <si>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</si>
  <si>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</si>
  <si>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</si>
  <si>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</si>
  <si>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</si>
  <si>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</si>
  <si>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</si>
  <si>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</si>
  <si>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</si>
  <si>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</si>
  <si>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</si>
  <si>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</si>
  <si>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</si>
  <si>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</si>
  <si>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</si>
  <si>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</si>
  <si>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</si>
  <si>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</si>
  <si>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</si>
  <si>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</si>
  <si>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</si>
  <si>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</si>
  <si>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</si>
  <si>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</si>
  <si>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</si>
  <si>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</si>
  <si>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</si>
  <si>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</si>
  <si>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</si>
  <si>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</si>
  <si>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</si>
  <si>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</si>
  <si>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</si>
  <si>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</si>
  <si>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</si>
  <si>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</si>
  <si>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</si>
  <si>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</si>
  <si>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</si>
  <si>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</si>
  <si>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</si>
  <si>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</si>
  <si>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</si>
  <si>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</si>
  <si>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</si>
  <si>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</si>
  <si>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</si>
  <si>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</si>
  <si>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</si>
  <si>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</si>
  <si>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</si>
  <si>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</si>
  <si>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</si>
  <si>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</si>
  <si>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</si>
  <si>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</si>
  <si>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</si>
  <si>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</si>
  <si>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</si>
  <si>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</si>
  <si>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</si>
  <si>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</si>
  <si>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</si>
  <si>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</si>
  <si>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</si>
  <si>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</si>
  <si>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</si>
  <si>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</si>
  <si>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</si>
  <si>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</si>
  <si>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</si>
  <si>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</si>
  <si>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</si>
  <si>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</si>
  <si>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</si>
  <si>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</si>
  <si>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</si>
  <si>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</si>
  <si>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</si>
  <si>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</si>
  <si>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</si>
  <si>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</si>
  <si>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</si>
  <si>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</si>
  <si>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</si>
  <si>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</si>
  <si>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</si>
  <si>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</si>
  <si>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</si>
  <si>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</si>
  <si>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</si>
  <si>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</si>
  <si>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</si>
  <si>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</si>
  <si>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</si>
  <si>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</si>
  <si>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</si>
  <si>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</si>
  <si>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</si>
  <si>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</si>
  <si>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</si>
  <si>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</si>
  <si>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</si>
  <si>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</si>
  <si>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</si>
  <si>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</si>
  <si>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</si>
  <si>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</si>
  <si>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</si>
  <si>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</si>
  <si>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</si>
  <si>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</si>
  <si>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</si>
  <si>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</si>
  <si>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</si>
  <si>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</si>
  <si>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</si>
  <si>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</si>
  <si>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</si>
  <si>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</si>
  <si>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</si>
  <si>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</si>
  <si>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</si>
  <si>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</si>
  <si>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</si>
  <si>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</si>
  <si>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</si>
  <si>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</si>
  <si>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</si>
  <si>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</si>
  <si>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</si>
  <si>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</si>
  <si>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</si>
  <si>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</si>
  <si>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</si>
  <si>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</si>
  <si>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</si>
  <si>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</si>
  <si>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</si>
  <si>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</si>
  <si>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</si>
  <si>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</si>
  <si>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</si>
  <si>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</si>
  <si>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</si>
  <si>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</si>
  <si>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</si>
  <si>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</si>
  <si>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</si>
  <si>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</si>
  <si>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</si>
  <si>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</si>
  <si>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</si>
  <si>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</si>
  <si>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</si>
  <si>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</si>
  <si>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</si>
  <si>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</si>
  <si>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</si>
  <si>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</si>
  <si>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</si>
  <si>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</si>
  <si>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</si>
  <si>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</si>
  <si>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</si>
  <si>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</si>
  <si>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</si>
  <si>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</si>
  <si>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</si>
  <si>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</si>
  <si>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</si>
  <si>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</si>
  <si>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</si>
  <si>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</si>
  <si>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</si>
  <si>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</si>
  <si>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</si>
  <si>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</si>
  <si>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</si>
  <si>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</si>
  <si>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</si>
  <si>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</si>
  <si>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</si>
  <si>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</si>
  <si>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</si>
  <si>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</si>
  <si>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</si>
  <si>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</si>
  <si>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</si>
  <si>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</si>
  <si>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</si>
  <si>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</si>
  <si>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</si>
  <si>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</si>
  <si>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</si>
  <si>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</si>
  <si>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</si>
  <si>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</si>
  <si>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</si>
  <si>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</si>
  <si>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</si>
  <si>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</si>
  <si>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</si>
  <si>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</si>
  <si>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</si>
  <si>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</si>
  <si>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</si>
  <si>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</si>
  <si>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</si>
  <si>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</si>
  <si>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</si>
  <si>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</si>
  <si>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</si>
  <si>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</si>
  <si>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</si>
  <si>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</si>
  <si>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</si>
  <si>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</si>
  <si>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</si>
  <si>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</si>
  <si>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</si>
  <si>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</si>
  <si>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</si>
  <si>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</si>
  <si>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</si>
  <si>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</si>
  <si>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</si>
  <si>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</si>
  <si>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</si>
  <si>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</si>
  <si>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</si>
  <si>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</si>
  <si>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</si>
  <si>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</si>
  <si>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</si>
  <si>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</si>
  <si>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</si>
  <si>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</si>
  <si>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</si>
  <si>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</si>
  <si>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</si>
  <si>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</si>
  <si>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</si>
  <si>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</si>
  <si>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</si>
  <si>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</si>
  <si>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</si>
  <si>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</si>
  <si>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</si>
  <si>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</si>
  <si>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</si>
  <si>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</si>
  <si>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</si>
  <si>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</si>
  <si>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</si>
  <si>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</si>
  <si>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</si>
  <si>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</si>
  <si>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</si>
  <si>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</si>
  <si>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</si>
  <si>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</si>
  <si>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</si>
  <si>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</si>
  <si>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</si>
  <si>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</si>
  <si>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</si>
  <si>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</si>
  <si>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</si>
  <si>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</si>
  <si>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</si>
  <si>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</si>
  <si>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</si>
  <si>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</si>
  <si>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</si>
  <si>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</si>
  <si>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</si>
  <si>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</si>
  <si>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</si>
  <si>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</si>
  <si>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</si>
  <si>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</si>
  <si>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</si>
  <si>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</si>
  <si>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</si>
  <si>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</si>
  <si>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</si>
  <si>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</si>
  <si>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</si>
  <si>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</si>
  <si>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</si>
  <si>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</si>
  <si>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</si>
  <si>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</si>
  <si>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</si>
  <si>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</si>
  <si>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</si>
  <si>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</si>
  <si>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</si>
  <si>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</si>
  <si>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</si>
  <si>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</si>
  <si>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</si>
  <si>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</si>
  <si>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</si>
  <si>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</si>
  <si>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</si>
  <si>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</si>
  <si>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</si>
  <si>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</si>
  <si>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</si>
  <si>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</si>
  <si>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</si>
  <si>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</si>
  <si>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</si>
  <si>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</si>
  <si>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</si>
  <si>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</si>
  <si>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</si>
  <si>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</si>
  <si>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</si>
  <si>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</si>
  <si>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</si>
  <si>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</si>
  <si>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</si>
  <si>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</si>
  <si>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</si>
  <si>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</si>
  <si>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</si>
  <si>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</si>
  <si>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</si>
  <si>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</si>
  <si>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</si>
  <si>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</si>
  <si>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</si>
  <si>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</si>
  <si>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</si>
  <si>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</si>
  <si>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</si>
  <si>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</si>
  <si>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</si>
  <si>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</si>
  <si>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</si>
  <si>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</si>
  <si>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</si>
  <si>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</si>
  <si>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</si>
  <si>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</si>
  <si>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</si>
  <si>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</si>
  <si>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</si>
  <si>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</si>
  <si>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</si>
  <si>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</si>
  <si>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</si>
  <si>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</si>
  <si>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</si>
  <si>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</si>
  <si>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</si>
  <si>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</si>
  <si>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</si>
  <si>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</si>
  <si>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</si>
  <si>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</si>
  <si>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</si>
  <si>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</si>
  <si>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</si>
  <si>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</si>
  <si>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</si>
  <si>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</si>
  <si>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</si>
  <si>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</si>
  <si>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</si>
  <si>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</si>
  <si>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</si>
  <si>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</si>
  <si>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</si>
  <si>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</si>
  <si>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</si>
  <si>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</si>
  <si>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</si>
  <si>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</si>
  <si>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</si>
  <si>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</si>
  <si>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</si>
  <si>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</si>
  <si>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</si>
  <si>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</si>
  <si>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</si>
  <si>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</si>
  <si>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</si>
  <si>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</si>
  <si>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</si>
  <si>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</si>
  <si>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</si>
  <si>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</si>
  <si>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</si>
  <si>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</si>
  <si>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</si>
  <si>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</si>
  <si>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</si>
  <si>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</si>
  <si>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</si>
  <si>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</si>
  <si>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</si>
  <si>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</si>
  <si>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</si>
  <si>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</si>
  <si>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</si>
  <si>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</si>
  <si>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</si>
  <si>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</si>
  <si>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</si>
  <si>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</si>
  <si>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</si>
  <si>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</si>
  <si>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</si>
  <si>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</si>
  <si>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</si>
  <si>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</si>
  <si>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</si>
  <si>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</si>
  <si>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</si>
  <si>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</si>
  <si>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</si>
  <si>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</si>
  <si>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</si>
  <si>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</si>
  <si>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</si>
  <si>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</si>
  <si>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</si>
  <si>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</si>
  <si>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</si>
  <si>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</si>
  <si>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</si>
  <si>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</si>
  <si>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</si>
  <si>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</si>
  <si>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</si>
  <si>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</si>
  <si>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</si>
  <si>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</si>
  <si>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</si>
  <si>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</si>
  <si>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</si>
  <si>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</si>
  <si>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</si>
  <si>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</si>
  <si>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</si>
  <si>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</si>
  <si>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</si>
  <si>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</si>
  <si>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</si>
  <si>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</si>
  <si>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</si>
  <si>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</si>
  <si>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</si>
  <si>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</si>
  <si>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</si>
  <si>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</si>
  <si>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</si>
  <si>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</si>
  <si>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</si>
  <si>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</si>
  <si>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</si>
  <si>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</si>
  <si>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</si>
  <si>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</si>
  <si>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</si>
  <si>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</si>
  <si>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</si>
  <si>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</si>
  <si>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</si>
  <si>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</si>
  <si>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</si>
  <si>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</si>
  <si>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</si>
  <si>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</si>
  <si>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</si>
  <si>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</si>
  <si>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</si>
  <si>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</si>
  <si>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</si>
  <si>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</si>
  <si>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</si>
  <si>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</si>
  <si>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</si>
  <si>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</si>
  <si>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</si>
  <si>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</si>
  <si>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</si>
  <si>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</si>
  <si>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</si>
  <si>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</si>
  <si>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</si>
  <si>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</si>
  <si>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</si>
  <si>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</si>
  <si>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</si>
  <si>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</si>
  <si>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</si>
  <si>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</si>
  <si>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</si>
  <si>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</si>
  <si>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</si>
  <si>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</si>
  <si>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</si>
  <si>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</si>
  <si>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</si>
  <si>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</si>
  <si>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</si>
  <si>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</si>
  <si>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</si>
  <si>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</si>
  <si>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</si>
  <si>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</si>
  <si>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</si>
  <si>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</si>
  <si>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</si>
  <si>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</si>
  <si>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</si>
  <si>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</si>
  <si>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</si>
  <si>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</si>
  <si>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</si>
  <si>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</si>
  <si>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</si>
  <si>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</si>
  <si>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</si>
  <si>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</si>
  <si>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</si>
  <si>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</si>
  <si>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</si>
  <si>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</si>
  <si>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</si>
  <si>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</si>
  <si>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</si>
  <si>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</si>
  <si>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</si>
  <si>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</si>
  <si>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</si>
  <si>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</si>
  <si>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</si>
  <si>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</si>
  <si>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</si>
  <si>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</si>
  <si>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</si>
  <si>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</si>
  <si>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</si>
  <si>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</si>
  <si>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</si>
  <si>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</si>
  <si>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</si>
  <si>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</si>
  <si>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</si>
  <si>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</si>
  <si>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</si>
  <si>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</si>
  <si>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</si>
  <si>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</si>
  <si>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</si>
  <si>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</si>
  <si>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</si>
  <si>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</si>
  <si>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</si>
  <si>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</si>
  <si>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</si>
  <si>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</si>
  <si>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</si>
  <si>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</si>
  <si>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</si>
  <si>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</si>
  <si>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</si>
  <si>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</si>
  <si>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</si>
  <si>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</si>
  <si>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</si>
  <si>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</si>
  <si>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</si>
  <si>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</si>
  <si>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</si>
  <si>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</si>
  <si>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</si>
  <si>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</si>
  <si>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</si>
  <si>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</si>
  <si>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</si>
  <si>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</si>
  <si>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</si>
  <si>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</si>
  <si>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</si>
  <si>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</si>
  <si>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</si>
  <si>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</si>
  <si>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</si>
  <si>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</si>
  <si>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</si>
  <si>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</si>
  <si>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</si>
  <si>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</si>
  <si>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</si>
  <si>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</si>
  <si>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</si>
  <si>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</si>
  <si>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</si>
  <si>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</si>
  <si>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</si>
  <si>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</si>
  <si>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</si>
  <si>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</si>
  <si>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</si>
  <si>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</si>
  <si>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</si>
  <si>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</si>
  <si>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</si>
  <si>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</si>
  <si>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</si>
  <si>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</si>
  <si>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</si>
  <si>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</si>
  <si>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</si>
  <si>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</si>
  <si>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</si>
  <si>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</si>
  <si>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</si>
  <si>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</si>
  <si>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</si>
  <si>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</si>
  <si>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</si>
  <si>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</si>
  <si>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</si>
  <si>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</si>
  <si>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</si>
  <si>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</si>
  <si>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</si>
  <si>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</si>
  <si>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</si>
  <si>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</si>
  <si>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</si>
  <si>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</si>
  <si>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</si>
  <si>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</si>
  <si>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</si>
  <si>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</si>
  <si>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</si>
  <si>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</si>
  <si>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</si>
  <si>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</si>
  <si>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</si>
  <si>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</si>
  <si>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</si>
  <si>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</si>
  <si>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</si>
  <si>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</si>
  <si>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</si>
  <si>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</si>
  <si>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</si>
  <si>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</si>
  <si>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</si>
  <si>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</si>
  <si>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</si>
  <si>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</si>
  <si>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</si>
  <si>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</si>
  <si>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</si>
  <si>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</si>
  <si>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</si>
  <si>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</si>
  <si>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</si>
  <si>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</si>
  <si>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</si>
  <si>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</si>
  <si>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</si>
  <si>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</si>
  <si>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</si>
  <si>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</si>
  <si>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</si>
  <si>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</si>
  <si>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</si>
  <si>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</si>
  <si>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</si>
  <si>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</si>
  <si>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</si>
  <si>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</si>
  <si>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</si>
  <si>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</si>
  <si>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</si>
  <si>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</si>
  <si>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</si>
  <si>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</si>
  <si>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</si>
  <si>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</si>
  <si>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</si>
  <si>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</si>
  <si>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</si>
  <si>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</si>
  <si>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</si>
  <si>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</si>
  <si>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</si>
  <si>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</si>
  <si>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</si>
  <si>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</si>
  <si>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</si>
  <si>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</si>
  <si>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</si>
  <si>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</si>
  <si>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</si>
  <si>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</si>
  <si>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</si>
  <si>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</si>
  <si>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</si>
  <si>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</si>
  <si>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</si>
  <si>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</si>
  <si>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</si>
  <si>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</si>
  <si>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</si>
  <si>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</si>
  <si>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</si>
  <si>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</si>
  <si>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</si>
  <si>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</si>
  <si>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</si>
  <si>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</si>
  <si>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</si>
  <si>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</si>
  <si>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</si>
  <si>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</si>
  <si>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</si>
  <si>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</si>
  <si>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</si>
  <si>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</si>
  <si>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</si>
  <si>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</si>
  <si>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</si>
  <si>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</si>
  <si>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</si>
  <si>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</si>
  <si>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</si>
  <si>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</si>
  <si>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</si>
  <si>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</si>
  <si>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</si>
  <si>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</si>
  <si>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</si>
  <si>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</si>
  <si>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</si>
  <si>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</si>
  <si>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</si>
  <si>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</si>
  <si>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</si>
  <si>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</si>
  <si>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</si>
  <si>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</si>
  <si>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</si>
  <si>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</si>
  <si>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</si>
  <si>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</si>
  <si>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</si>
  <si>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</si>
  <si>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</si>
  <si>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</si>
  <si>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</si>
  <si>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</si>
  <si>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</si>
  <si>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</si>
  <si>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</si>
  <si>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</si>
  <si>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</si>
  <si>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</si>
  <si>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</si>
  <si>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</si>
  <si>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</si>
  <si>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</si>
  <si>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</si>
  <si>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</si>
  <si>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</si>
  <si>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</si>
  <si>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</si>
  <si>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</si>
  <si>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</si>
  <si>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</si>
  <si>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</si>
  <si>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</si>
  <si>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</si>
  <si>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</si>
  <si>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</si>
  <si>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</si>
  <si>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</si>
  <si>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</si>
  <si>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</si>
  <si>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</si>
  <si>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</si>
  <si>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</si>
  <si>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</si>
  <si>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</si>
  <si>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</si>
  <si>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</si>
  <si>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</si>
  <si>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</si>
  <si>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</si>
  <si>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</si>
  <si>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</si>
  <si>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</si>
  <si>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</si>
  <si>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</si>
  <si>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</si>
  <si>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</si>
  <si>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</si>
  <si>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</si>
  <si>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</si>
  <si>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</si>
  <si>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</si>
  <si>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</si>
  <si>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</si>
  <si>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</si>
  <si>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</si>
  <si>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</si>
  <si>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</si>
  <si>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</si>
  <si>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</si>
  <si>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</si>
  <si>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</si>
  <si>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</si>
  <si>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</si>
  <si>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</si>
  <si>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</si>
  <si>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</si>
  <si>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</si>
  <si>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</si>
  <si>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</si>
  <si>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</si>
  <si>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</si>
  <si>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</si>
  <si>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</si>
  <si>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</si>
  <si>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</si>
  <si>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</si>
  <si>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</si>
  <si>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</si>
  <si>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</si>
  <si>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</si>
  <si>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</si>
  <si>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</si>
  <si>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</si>
  <si>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</si>
  <si>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</si>
  <si>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</si>
  <si>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</si>
  <si>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</si>
  <si>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</si>
  <si>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</si>
  <si>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</si>
  <si>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</si>
  <si>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</si>
  <si>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</si>
  <si>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</si>
  <si>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</si>
  <si>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</si>
  <si>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</si>
  <si>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</si>
  <si>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</si>
  <si>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</si>
  <si>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</si>
  <si>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</si>
  <si>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</si>
  <si>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</si>
  <si>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</si>
  <si>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</si>
  <si>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</si>
  <si>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</si>
  <si>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</si>
  <si>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</si>
  <si>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</si>
  <si>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</si>
  <si>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</si>
  <si>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</si>
  <si>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</si>
  <si>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</si>
  <si>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</si>
  <si>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</si>
  <si>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</si>
  <si>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</si>
  <si>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</si>
  <si>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</si>
  <si>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</si>
  <si>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</si>
  <si>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</si>
  <si>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</si>
  <si>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</si>
  <si>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</si>
  <si>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</si>
  <si>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</si>
  <si>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</si>
  <si>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</si>
  <si>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</si>
  <si>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</si>
  <si>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</si>
  <si>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</si>
  <si>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</si>
  <si>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</si>
  <si>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</si>
  <si>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</si>
  <si>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</si>
  <si>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</si>
  <si>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</si>
  <si>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</si>
  <si>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</si>
  <si>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</si>
  <si>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</si>
  <si>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</si>
  <si>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</si>
  <si>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</si>
  <si>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</si>
  <si>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</si>
  <si>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</si>
  <si>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</si>
  <si>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</si>
  <si>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</si>
  <si>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</si>
  <si>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</si>
  <si>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</si>
  <si>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</si>
  <si>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</si>
  <si>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</si>
  <si>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</si>
  <si>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</si>
  <si>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</si>
  <si>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</si>
  <si>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</si>
  <si>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</si>
  <si>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</si>
  <si>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</si>
  <si>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</si>
  <si>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</si>
  <si>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</si>
  <si>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</si>
  <si>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</si>
  <si>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</si>
  <si>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</si>
  <si>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</si>
  <si>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</si>
  <si>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</si>
  <si>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</si>
  <si>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</si>
  <si>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</si>
  <si>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</si>
  <si>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</si>
  <si>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</si>
  <si>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</si>
  <si>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</si>
  <si>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</si>
  <si>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</si>
  <si>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</si>
  <si>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</si>
  <si>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</si>
  <si>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</si>
  <si>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</si>
  <si>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</si>
  <si>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</si>
  <si>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</si>
  <si>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</si>
  <si>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</si>
  <si>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</si>
  <si>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</si>
  <si>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</si>
  <si>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</si>
  <si>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</si>
  <si>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</si>
  <si>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</si>
  <si>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</si>
  <si>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</si>
  <si>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</si>
  <si>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</si>
  <si>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</si>
  <si>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</si>
  <si>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</si>
  <si>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</si>
  <si>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</si>
  <si>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</si>
  <si>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</si>
  <si>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</si>
  <si>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</si>
  <si>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</si>
  <si>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</si>
  <si>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</si>
  <si>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</si>
  <si>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</si>
  <si>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</si>
  <si>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</si>
  <si>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</si>
  <si>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</si>
  <si>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</si>
  <si>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</si>
  <si>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</si>
  <si>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</si>
  <si>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</si>
  <si>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</si>
  <si>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</si>
  <si>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</si>
  <si>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</si>
  <si>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</si>
  <si>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</si>
  <si>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</si>
  <si>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</si>
  <si>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</si>
  <si>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</si>
  <si>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</si>
  <si>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</si>
  <si>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</si>
  <si>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</si>
  <si>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</si>
  <si>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</si>
  <si>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</si>
  <si>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</si>
  <si>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</si>
  <si>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</si>
  <si>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</si>
  <si>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</si>
  <si>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</si>
  <si>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</si>
  <si>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</si>
  <si>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</si>
  <si>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</si>
  <si>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</si>
  <si>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</si>
  <si>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</si>
  <si>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</si>
  <si>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</si>
  <si>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</si>
  <si>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</si>
  <si>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</si>
  <si>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</si>
  <si>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</si>
  <si>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</si>
  <si>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</si>
  <si>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</si>
  <si>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</si>
  <si>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</si>
  <si>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</si>
  <si>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</si>
  <si>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</si>
  <si>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</si>
  <si>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</si>
  <si>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</si>
  <si>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</si>
  <si>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</si>
  <si>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</si>
  <si>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</si>
  <si>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</si>
  <si>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</si>
  <si>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</si>
  <si>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</si>
  <si>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</si>
  <si>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</si>
  <si>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</si>
  <si>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</si>
  <si>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</si>
  <si>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</si>
  <si>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</si>
  <si>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</si>
  <si>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</si>
  <si>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</si>
  <si>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</si>
  <si>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</si>
  <si>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</si>
  <si>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</si>
  <si>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</si>
  <si>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</si>
  <si>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</si>
  <si>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</si>
  <si>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</si>
  <si>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</si>
  <si>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</si>
  <si>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</si>
  <si>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</si>
  <si>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</si>
  <si>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</si>
  <si>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</si>
  <si>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</si>
  <si>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</si>
  <si>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</si>
  <si>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</si>
  <si>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</si>
  <si>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</si>
  <si>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</si>
  <si>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</si>
  <si>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</si>
  <si>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</si>
  <si>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</si>
  <si>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</si>
  <si>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</si>
  <si>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</si>
  <si>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</si>
  <si>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</si>
  <si>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</si>
  <si>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</si>
  <si>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</si>
  <si>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</si>
  <si>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</si>
  <si>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</si>
  <si>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</si>
  <si>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</si>
  <si>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</si>
  <si>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</si>
  <si>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</si>
  <si>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</si>
  <si>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</si>
  <si>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</si>
  <si>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</si>
  <si>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</si>
  <si>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</si>
  <si>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</si>
  <si>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</si>
  <si>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</si>
  <si>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</si>
  <si>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</si>
  <si>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</si>
  <si>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</si>
  <si>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</si>
  <si>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</si>
  <si>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</si>
  <si>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</si>
  <si>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</si>
  <si>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</si>
  <si>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</si>
  <si>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</si>
  <si>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</si>
  <si>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</si>
  <si>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</si>
  <si>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</si>
  <si>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</si>
  <si>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</si>
  <si>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</si>
  <si>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</si>
  <si>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</si>
  <si>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</si>
  <si>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</si>
  <si>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</si>
  <si>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</si>
  <si>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</si>
  <si>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</si>
  <si>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</si>
  <si>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</si>
  <si>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</si>
  <si>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</si>
  <si>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</si>
  <si>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</si>
  <si>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</si>
  <si>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</si>
  <si>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</si>
  <si>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</si>
  <si>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</si>
  <si>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</si>
  <si>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</si>
  <si>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</si>
  <si>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</si>
  <si>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</si>
  <si>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</si>
  <si>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</si>
  <si>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</si>
  <si>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</si>
  <si>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</si>
  <si>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</si>
  <si>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</si>
  <si>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</si>
  <si>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</si>
  <si>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</si>
  <si>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</si>
  <si>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</si>
  <si>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</si>
  <si>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</si>
  <si>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</si>
  <si>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</si>
  <si>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</si>
  <si>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</si>
  <si>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</si>
  <si>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</si>
  <si>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</si>
  <si>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</si>
  <si>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</si>
  <si>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</si>
  <si>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</si>
  <si>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</si>
  <si>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</si>
  <si>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</si>
  <si>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</si>
  <si>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</si>
  <si>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</si>
  <si>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</si>
  <si>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</si>
  <si>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</si>
  <si>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</si>
  <si>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</si>
  <si>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</si>
  <si>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</si>
  <si>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</si>
  <si>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</si>
  <si>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</si>
  <si>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</si>
  <si>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</si>
  <si>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</si>
  <si>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</si>
  <si>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</si>
  <si>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</si>
  <si>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</si>
  <si>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</si>
  <si>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</si>
  <si>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</si>
  <si>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</si>
  <si>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</si>
  <si>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</si>
  <si>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</si>
  <si>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</si>
  <si>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</si>
  <si>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</si>
  <si>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</si>
  <si>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</si>
  <si>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</si>
  <si>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</si>
  <si>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</si>
  <si>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</si>
  <si>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</si>
  <si>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</si>
  <si>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</si>
  <si>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</si>
  <si>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</si>
  <si>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</si>
  <si>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</si>
  <si>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</si>
  <si>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</si>
  <si>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</si>
  <si>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</si>
  <si>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</si>
  <si>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</si>
  <si>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</si>
  <si>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</si>
  <si>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</si>
  <si>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</si>
  <si>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</si>
  <si>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</si>
  <si>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</si>
  <si>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</si>
  <si>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</si>
  <si>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</si>
  <si>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</si>
  <si>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</si>
  <si>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</si>
  <si>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</si>
  <si>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</si>
  <si>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</si>
  <si>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</si>
  <si>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</si>
  <si>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</si>
  <si>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</si>
  <si>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</si>
  <si>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</si>
  <si>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</si>
  <si>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</si>
  <si>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</si>
  <si>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</si>
  <si>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</si>
  <si>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</si>
  <si>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</si>
  <si>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</si>
  <si>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</si>
  <si>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</si>
  <si>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</si>
  <si>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</si>
  <si>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</si>
  <si>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</si>
  <si>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</si>
  <si>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</si>
  <si>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</si>
  <si>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</si>
  <si>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</si>
  <si>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</si>
  <si>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</si>
  <si>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</si>
  <si>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</si>
  <si>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</si>
  <si>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</si>
  <si>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</si>
  <si>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</si>
  <si>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</si>
  <si>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</si>
  <si>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</si>
  <si>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</si>
  <si>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</si>
  <si>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</si>
  <si>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</si>
  <si>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</si>
  <si>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</si>
  <si>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</si>
  <si>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</si>
  <si>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</si>
  <si>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</si>
  <si>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</si>
  <si>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</si>
  <si>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</si>
  <si>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</si>
  <si>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</si>
  <si>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</si>
  <si>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</si>
  <si>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</si>
  <si>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</si>
  <si>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</si>
  <si>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</si>
  <si>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</si>
  <si>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</si>
  <si>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</si>
  <si>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</si>
  <si>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</si>
  <si>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</si>
  <si>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</si>
  <si>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</si>
  <si>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</si>
  <si>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</si>
  <si>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</si>
  <si>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</si>
  <si>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</si>
  <si>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</si>
  <si>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</si>
  <si>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</si>
  <si>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</si>
  <si>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</si>
  <si>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</si>
  <si>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</si>
  <si>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</si>
  <si>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</si>
  <si>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</si>
  <si>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</si>
  <si>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</si>
  <si>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</si>
  <si>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</si>
  <si>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</si>
  <si>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</si>
  <si>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</si>
  <si>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</si>
  <si>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</si>
  <si>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</si>
  <si>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</si>
  <si>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</si>
  <si>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</si>
  <si>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</si>
  <si>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</si>
  <si>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</si>
  <si>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</si>
  <si>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</si>
  <si>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</si>
  <si>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</si>
  <si>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</si>
  <si>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</si>
  <si>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</si>
  <si>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</si>
  <si>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</si>
  <si>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</si>
  <si>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</si>
  <si>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</si>
  <si>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</si>
  <si>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</si>
  <si>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</si>
  <si>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</si>
  <si>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</si>
  <si>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</si>
  <si>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</si>
  <si>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</si>
  <si>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</si>
  <si>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</si>
  <si>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</si>
  <si>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</si>
  <si>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</si>
  <si>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</si>
  <si>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</si>
  <si>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</si>
  <si>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</si>
  <si>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</si>
  <si>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</si>
  <si>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</si>
  <si>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</si>
  <si>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</si>
  <si>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</si>
  <si>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</si>
  <si>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</si>
  <si>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</si>
  <si>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</si>
  <si>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</si>
  <si>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</si>
  <si>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</si>
  <si>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</si>
  <si>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</si>
  <si>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</si>
  <si>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</si>
  <si>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</si>
  <si>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</si>
  <si>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</si>
  <si>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</si>
  <si>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</si>
  <si>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</si>
  <si>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</si>
  <si>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</si>
  <si>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</si>
  <si>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</si>
  <si>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</si>
  <si>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</si>
  <si>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</si>
  <si>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</si>
  <si>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</si>
  <si>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</si>
  <si>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</si>
  <si>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</si>
  <si>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</si>
  <si>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</si>
  <si>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</si>
  <si>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</si>
  <si>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</si>
  <si>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</si>
  <si>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</si>
  <si>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</si>
  <si>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</si>
  <si>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</si>
  <si>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</si>
  <si>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</si>
  <si>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</si>
  <si>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</si>
  <si>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</si>
  <si>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</si>
  <si>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</si>
  <si>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</si>
  <si>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</si>
  <si>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</si>
  <si>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</si>
  <si>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</si>
  <si>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</si>
  <si>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</si>
  <si>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</si>
  <si>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</si>
  <si>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</si>
  <si>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</si>
  <si>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</si>
  <si>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</si>
  <si>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</si>
  <si>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</si>
  <si>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</si>
  <si>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</si>
  <si>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</si>
  <si>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</si>
  <si>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</si>
  <si>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</si>
  <si>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</si>
  <si>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</si>
  <si>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</si>
  <si>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</si>
  <si>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</si>
  <si>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</si>
  <si>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</si>
  <si>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</si>
  <si>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</si>
  <si>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</si>
  <si>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</si>
  <si>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</si>
  <si>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</si>
  <si>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</si>
  <si>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</si>
  <si>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</si>
  <si>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</si>
  <si>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</si>
  <si>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</si>
  <si>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</si>
  <si>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</si>
  <si>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</si>
  <si>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</si>
  <si>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</si>
  <si>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</si>
  <si>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</si>
  <si>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</si>
  <si>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</si>
  <si>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</si>
  <si>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</si>
  <si>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</si>
  <si>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</si>
  <si>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</si>
  <si>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</si>
  <si>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</si>
  <si>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</si>
  <si>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</si>
  <si>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</si>
  <si>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</si>
  <si>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</si>
  <si>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</si>
  <si>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</si>
  <si>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</si>
  <si>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</si>
  <si>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</si>
  <si>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</si>
  <si>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</si>
  <si>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</si>
  <si>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</si>
  <si>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</si>
  <si>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</si>
  <si>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</si>
  <si>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</si>
  <si>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</si>
  <si>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</si>
  <si>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</si>
  <si>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</si>
  <si>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</si>
  <si>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</si>
  <si>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</si>
  <si>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</si>
  <si>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</si>
  <si>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</si>
  <si>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</si>
  <si>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</si>
  <si>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</si>
  <si>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</si>
  <si>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</si>
  <si>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</si>
  <si>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</si>
  <si>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</si>
  <si>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</si>
  <si>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</si>
  <si>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</si>
  <si>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</si>
  <si>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</si>
  <si>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</si>
  <si>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</si>
  <si>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</si>
  <si>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</si>
  <si>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</si>
  <si>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</si>
  <si>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</si>
  <si>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</si>
  <si>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</si>
  <si>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</si>
  <si>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</si>
  <si>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</si>
  <si>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</si>
  <si>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</si>
  <si>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</si>
  <si>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</si>
  <si>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</si>
  <si>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</si>
  <si>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</si>
  <si>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</si>
  <si>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</si>
  <si>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</si>
  <si>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</si>
  <si>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</si>
  <si>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</si>
  <si>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</si>
  <si>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</si>
  <si>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</si>
  <si>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</si>
  <si>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</si>
  <si>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</si>
  <si>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</si>
  <si>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</si>
  <si>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</si>
  <si>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</si>
  <si>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</si>
  <si>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</si>
  <si>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</si>
  <si>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</si>
  <si>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</si>
  <si>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</si>
  <si>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</si>
  <si>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</si>
  <si>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</si>
  <si>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</si>
  <si>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</si>
  <si>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</si>
  <si>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</si>
  <si>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</si>
  <si>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</si>
  <si>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</si>
  <si>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</si>
  <si>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</si>
  <si>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</si>
  <si>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</si>
  <si>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</si>
  <si>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</si>
  <si>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</si>
  <si>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</si>
  <si>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</si>
  <si>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</si>
  <si>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</si>
  <si>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</si>
  <si>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</si>
  <si>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</si>
  <si>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</si>
  <si>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</si>
  <si>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</si>
  <si>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</si>
  <si>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</si>
  <si>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</si>
  <si>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</si>
  <si>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</si>
  <si>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</si>
  <si>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</si>
  <si>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</si>
  <si>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</si>
  <si>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</si>
  <si>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</si>
  <si>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</si>
  <si>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</si>
  <si>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</si>
  <si>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</si>
  <si>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</si>
  <si>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</si>
  <si>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</si>
  <si>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</si>
  <si>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</si>
  <si>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</si>
  <si>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</si>
  <si>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</si>
  <si>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</si>
  <si>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</si>
  <si>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</si>
  <si>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</si>
  <si>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</si>
  <si>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</si>
  <si>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</si>
  <si>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</si>
  <si>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</si>
  <si>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</si>
  <si>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</si>
  <si>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</si>
  <si>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</si>
  <si>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</si>
  <si>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</si>
  <si>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</si>
  <si>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</si>
  <si>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</si>
  <si>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</si>
  <si>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</si>
  <si>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</si>
  <si>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</si>
  <si>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</si>
  <si>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</si>
  <si>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</si>
  <si>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</si>
  <si>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</si>
  <si>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</si>
  <si>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</si>
  <si>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</si>
  <si>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</si>
  <si>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</si>
  <si>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</si>
  <si>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</si>
  <si>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</si>
  <si>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</si>
  <si>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</si>
  <si>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</si>
  <si>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</si>
  <si>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</si>
  <si>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</si>
  <si>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</si>
  <si>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</si>
  <si>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</si>
  <si>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</si>
  <si>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</si>
  <si>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</si>
  <si>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</si>
  <si>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</si>
  <si>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</si>
  <si>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</si>
  <si>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</si>
  <si>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</si>
  <si>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</si>
  <si>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</si>
  <si>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</si>
  <si>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</si>
  <si>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</si>
  <si>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</si>
  <si>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</si>
  <si>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</si>
  <si>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</si>
  <si>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</si>
  <si>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</si>
  <si>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</si>
  <si>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</si>
  <si>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</si>
  <si>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</si>
  <si>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</si>
  <si>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</si>
  <si>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</si>
  <si>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</si>
  <si>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</si>
  <si>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</si>
  <si>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</si>
  <si>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</si>
  <si>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</si>
  <si>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</si>
  <si>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</si>
  <si>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</si>
  <si>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</si>
  <si>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</si>
  <si>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</si>
  <si>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</si>
  <si>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</si>
  <si>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</si>
  <si>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</si>
  <si>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</si>
  <si>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</si>
  <si>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</si>
  <si>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</si>
  <si>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</si>
  <si>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</si>
  <si>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</si>
  <si>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</si>
  <si>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</si>
  <si>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</si>
  <si>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</si>
  <si>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</si>
  <si>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</si>
  <si>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</si>
  <si>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</si>
  <si>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</si>
  <si>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</si>
  <si>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</si>
  <si>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</si>
  <si>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</si>
  <si>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</si>
  <si>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</si>
  <si>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</si>
  <si>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</si>
  <si>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</si>
  <si>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</si>
  <si>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</si>
  <si>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</si>
  <si>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</si>
  <si>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</si>
  <si>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</si>
  <si>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</si>
  <si>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</si>
  <si>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</si>
  <si>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</si>
  <si>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</si>
  <si>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</si>
  <si>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</si>
  <si>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</si>
  <si>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</si>
  <si>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</si>
  <si>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</si>
  <si>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</si>
  <si>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</si>
  <si>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</si>
  <si>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</si>
  <si>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</si>
  <si>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</si>
  <si>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</si>
  <si>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</si>
  <si>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</si>
  <si>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</si>
  <si>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</si>
  <si>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</si>
  <si>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</si>
  <si>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</si>
  <si>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</si>
  <si>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</si>
  <si>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</si>
  <si>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</si>
  <si>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</si>
  <si>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</si>
  <si>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</si>
  <si>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</si>
  <si>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</si>
  <si>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</si>
  <si>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</si>
  <si>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</si>
  <si>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</si>
  <si>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</si>
  <si>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</si>
  <si>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</si>
  <si>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</si>
  <si>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</si>
  <si>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</si>
  <si>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</si>
  <si>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</si>
  <si>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</si>
  <si>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</si>
  <si>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</si>
  <si>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</si>
  <si>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</si>
  <si>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</si>
  <si>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</si>
  <si>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</si>
  <si>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</si>
  <si>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</si>
  <si>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</si>
  <si>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</si>
  <si>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</si>
  <si>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</si>
  <si>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</si>
  <si>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</si>
  <si>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</si>
  <si>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</si>
  <si>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</si>
  <si>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</si>
  <si>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</si>
  <si>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</si>
  <si>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</si>
  <si>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</si>
  <si>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</si>
  <si>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</si>
  <si>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</si>
  <si>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</si>
  <si>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</si>
  <si>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</si>
  <si>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</si>
  <si>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</si>
  <si>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</si>
  <si>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</si>
  <si>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</si>
  <si>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</si>
  <si>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</si>
  <si>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</si>
  <si>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</si>
  <si>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</si>
  <si>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</si>
  <si>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</si>
  <si>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</si>
  <si>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</si>
  <si>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</si>
  <si>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</si>
  <si>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</si>
  <si>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</si>
  <si>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</si>
  <si>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</si>
  <si>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</si>
  <si>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</si>
  <si>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</si>
  <si>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</si>
  <si>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</si>
  <si>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</si>
  <si>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</si>
  <si>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</si>
  <si>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</si>
  <si>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</si>
  <si>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</si>
  <si>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</si>
  <si>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</si>
  <si>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</si>
  <si>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</si>
  <si>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</si>
  <si>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</si>
  <si>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</si>
  <si>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</si>
  <si>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</si>
  <si>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</si>
  <si>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</si>
  <si>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</si>
  <si>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</si>
  <si>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</si>
  <si>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</si>
  <si>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</si>
  <si>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</si>
  <si>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</si>
  <si>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</si>
  <si>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</si>
  <si>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</si>
  <si>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</si>
  <si>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</si>
  <si>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</si>
  <si>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</si>
  <si>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</si>
  <si>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</si>
  <si>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</si>
  <si>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</si>
  <si>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</si>
  <si>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</si>
  <si>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</si>
  <si>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</si>
  <si>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</si>
  <si>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</si>
  <si>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</si>
  <si>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</si>
  <si>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</si>
  <si>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</si>
  <si>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</si>
  <si>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</si>
  <si>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</si>
  <si>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</si>
  <si>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</si>
  <si>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</si>
  <si>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</si>
  <si>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</si>
  <si>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</si>
  <si>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</si>
  <si>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</si>
  <si>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</si>
  <si>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</si>
  <si>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</si>
  <si>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</si>
  <si>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</si>
  <si>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</si>
  <si>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</si>
  <si>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</si>
  <si>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</si>
  <si>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</si>
  <si>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</si>
  <si>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</si>
  <si>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</si>
  <si>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</si>
  <si>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</si>
  <si>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</si>
  <si>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</si>
  <si>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</si>
  <si>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</si>
  <si>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</si>
  <si>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</si>
  <si>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</si>
  <si>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</si>
  <si>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</si>
  <si>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</si>
  <si>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</si>
  <si>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</si>
  <si>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</si>
  <si>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</si>
  <si>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</si>
  <si>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</si>
  <si>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</si>
  <si>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</si>
  <si>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</si>
  <si>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</si>
  <si>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</si>
  <si>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</si>
  <si>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</si>
  <si>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</si>
  <si>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</si>
  <si>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</si>
  <si>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</si>
  <si>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</si>
  <si>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</si>
  <si>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</si>
  <si>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</si>
  <si>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</si>
  <si>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</si>
  <si>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</si>
  <si>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</si>
  <si>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</si>
  <si>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</si>
  <si>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</si>
  <si>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</si>
  <si>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</si>
  <si>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</si>
  <si>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</si>
  <si>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</si>
  <si>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</si>
  <si>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</si>
  <si>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</si>
  <si>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</si>
  <si>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</si>
  <si>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</si>
  <si>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</si>
  <si>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</si>
  <si>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</si>
  <si>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</si>
  <si>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</si>
  <si>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</si>
  <si>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</si>
  <si>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</si>
  <si>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</si>
  <si>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</si>
  <si>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</si>
  <si>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</si>
  <si>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</si>
  <si>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</si>
  <si>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</si>
  <si>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</si>
  <si>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</si>
  <si>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</si>
  <si>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</si>
  <si>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</si>
  <si>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</si>
  <si>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</si>
  <si>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</si>
  <si>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</si>
  <si>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</si>
  <si>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</si>
  <si>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</si>
  <si>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</si>
  <si>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</si>
  <si>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</si>
  <si>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</si>
  <si>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</si>
  <si>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</si>
  <si>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</si>
  <si>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</si>
  <si>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</si>
  <si>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</si>
  <si>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</si>
  <si>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</si>
  <si>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</si>
  <si>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</si>
  <si>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</si>
  <si>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</si>
  <si>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</si>
  <si>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</si>
  <si>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</si>
  <si>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</si>
  <si>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</si>
  <si>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</si>
  <si>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</si>
  <si>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</si>
  <si>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</si>
  <si>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</si>
  <si>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</si>
  <si>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</si>
  <si>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</si>
  <si>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</si>
  <si>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</si>
  <si>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</si>
  <si>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</si>
  <si>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</si>
  <si>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</si>
  <si>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</si>
  <si>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</si>
  <si>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</si>
  <si>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</si>
  <si>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</si>
  <si>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</si>
  <si>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</si>
  <si>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</si>
  <si>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</si>
  <si>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</si>
  <si>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</si>
  <si>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</si>
  <si>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</si>
  <si>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</si>
  <si>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</si>
  <si>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</si>
  <si>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</si>
  <si>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</si>
  <si>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</si>
  <si>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</si>
  <si>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</si>
  <si>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</si>
  <si>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</si>
  <si>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</si>
  <si>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</si>
  <si>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</si>
  <si>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</si>
  <si>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</si>
  <si>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</si>
  <si>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</si>
  <si>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</si>
  <si>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</si>
  <si>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</si>
  <si>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</si>
  <si>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</si>
  <si>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</si>
  <si>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</si>
  <si>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</si>
  <si>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</si>
  <si>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</si>
  <si>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</si>
  <si>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</si>
  <si>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</si>
  <si>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</si>
  <si>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</si>
  <si>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</si>
  <si>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</si>
  <si>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</si>
  <si>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</si>
  <si>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</si>
  <si>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</si>
  <si>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</si>
  <si>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</si>
  <si>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</si>
  <si>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</si>
  <si>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</si>
  <si>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</si>
  <si>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</si>
  <si>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</si>
  <si>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</si>
  <si>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</si>
  <si>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</si>
  <si>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</si>
  <si>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</si>
  <si>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</si>
  <si>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</si>
  <si>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</si>
  <si>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</si>
  <si>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</si>
  <si>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</si>
  <si>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</si>
  <si>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</si>
  <si>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</si>
  <si>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</si>
  <si>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</si>
  <si>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</si>
  <si>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</si>
  <si>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</si>
  <si>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</si>
  <si>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</si>
  <si>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</si>
  <si>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</si>
  <si>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</si>
  <si>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</si>
  <si>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</si>
  <si>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</si>
  <si>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</si>
  <si>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</si>
  <si>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</si>
  <si>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</si>
  <si>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</si>
  <si>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</si>
  <si>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</si>
  <si>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</si>
  <si>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</si>
  <si>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</si>
  <si>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</si>
  <si>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</si>
  <si>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</si>
  <si>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</si>
  <si>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</si>
  <si>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</si>
  <si>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</si>
  <si>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</si>
  <si>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</si>
  <si>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</si>
  <si>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</si>
  <si>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</si>
  <si>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</si>
  <si>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</si>
  <si>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</si>
  <si>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</si>
  <si>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</si>
  <si>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</si>
  <si>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</si>
  <si>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</si>
  <si>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</si>
  <si>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</si>
  <si>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</si>
  <si>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</si>
  <si>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</si>
  <si>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</si>
  <si>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</si>
  <si>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</si>
  <si>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</si>
  <si>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</si>
  <si>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</si>
  <si>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</si>
  <si>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</si>
  <si>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</si>
  <si>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</si>
  <si>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</si>
  <si>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</si>
  <si>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</si>
  <si>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</si>
  <si>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</si>
  <si>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</si>
  <si>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</si>
  <si>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</si>
  <si>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</si>
  <si>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</si>
  <si>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</si>
  <si>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</si>
  <si>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</si>
  <si>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</si>
  <si>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</si>
  <si>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</si>
  <si>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</si>
  <si>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</si>
  <si>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</si>
  <si>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</si>
  <si>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</si>
  <si>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</si>
  <si>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</si>
  <si>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</si>
  <si>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</si>
  <si>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</si>
  <si>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</si>
  <si>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</si>
  <si>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</si>
  <si>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</si>
  <si>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</si>
  <si>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</si>
  <si>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</si>
  <si>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</si>
  <si>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</si>
  <si>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</si>
  <si>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</si>
  <si>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</si>
  <si>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</si>
  <si>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</si>
  <si>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</si>
  <si>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</si>
  <si>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</si>
  <si>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</si>
  <si>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</si>
  <si>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</si>
  <si>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</si>
  <si>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</si>
  <si>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</si>
  <si>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</si>
  <si>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</si>
  <si>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</si>
  <si>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</si>
  <si>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</si>
  <si>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</si>
  <si>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</si>
  <si>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</si>
  <si>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</si>
  <si>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</si>
  <si>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</si>
  <si>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</si>
  <si>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</si>
  <si>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</si>
  <si>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</si>
  <si>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</si>
  <si>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</si>
  <si>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</si>
  <si>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</si>
  <si>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</si>
  <si>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</si>
  <si>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</si>
  <si>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</si>
  <si>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</si>
  <si>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</si>
  <si>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</si>
  <si>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</si>
  <si>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</si>
  <si>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</si>
  <si>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</si>
  <si>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</si>
  <si>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</si>
  <si>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</si>
  <si>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</si>
  <si>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</si>
  <si>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</si>
  <si>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</si>
  <si>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</si>
  <si>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</si>
  <si>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</si>
  <si>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</si>
  <si>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</si>
  <si>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</si>
  <si>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</si>
  <si>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</si>
  <si>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</si>
  <si>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</si>
  <si>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</si>
  <si>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</si>
  <si>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</si>
  <si>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</si>
  <si>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</si>
  <si>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</si>
  <si>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</si>
  <si>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</si>
  <si>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</si>
  <si>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</si>
  <si>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</si>
  <si>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</si>
  <si>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</si>
  <si>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</si>
  <si>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</si>
  <si>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</si>
  <si>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</si>
  <si>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</si>
  <si>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</si>
  <si>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</si>
  <si>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</si>
  <si>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</si>
  <si>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</si>
  <si>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</si>
  <si>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</si>
  <si>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</si>
  <si>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</si>
  <si>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</si>
  <si>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</si>
  <si>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</si>
  <si>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</si>
  <si>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</si>
  <si>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</si>
  <si>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</si>
  <si>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</si>
  <si>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</si>
  <si>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</si>
  <si>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</si>
  <si>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</si>
  <si>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</si>
  <si>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</si>
  <si>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</si>
  <si>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</si>
  <si>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</si>
  <si>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</si>
  <si>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</si>
  <si>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</si>
  <si>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</si>
  <si>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</si>
  <si>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</si>
  <si>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</si>
  <si>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</si>
  <si>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</si>
  <si>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</si>
  <si>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</si>
  <si>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</si>
  <si>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</si>
  <si>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</si>
  <si>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</si>
  <si>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</si>
  <si>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</si>
  <si>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</si>
  <si>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</si>
  <si>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</si>
  <si>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</si>
  <si>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</si>
  <si>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</si>
  <si>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</si>
  <si>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</si>
  <si>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</si>
  <si>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</si>
  <si>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</si>
  <si>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</si>
  <si>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</si>
  <si>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</si>
  <si>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</si>
  <si>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</si>
  <si>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</si>
  <si>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</si>
  <si>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</si>
  <si>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</si>
  <si>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</si>
  <si>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</si>
  <si>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</si>
  <si>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</si>
  <si>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</si>
  <si>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</si>
  <si>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</si>
  <si>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</si>
  <si>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</si>
  <si>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</si>
  <si>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</si>
  <si>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</si>
  <si>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</si>
  <si>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</si>
  <si>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</si>
  <si>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</si>
  <si>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</si>
  <si>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</si>
  <si>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</si>
  <si>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</si>
  <si>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</si>
  <si>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</si>
  <si>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</si>
  <si>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</si>
  <si>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</si>
  <si>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</si>
  <si>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</si>
  <si>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</si>
  <si>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</si>
  <si>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</si>
  <si>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</si>
  <si>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</si>
  <si>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</si>
  <si>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</si>
  <si>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</si>
  <si>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</si>
  <si>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</si>
  <si>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</si>
  <si>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</si>
  <si>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</si>
  <si>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</si>
  <si>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</si>
  <si>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</si>
  <si>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</si>
  <si>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</si>
  <si>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</si>
  <si>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</si>
  <si>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</si>
  <si>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</si>
  <si>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</si>
  <si>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</si>
  <si>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</si>
  <si>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</si>
  <si>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</si>
  <si>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</si>
  <si>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</si>
  <si>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</si>
  <si>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</si>
  <si>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</si>
  <si>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</si>
  <si>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</si>
  <si>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</si>
  <si>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</si>
  <si>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</si>
  <si>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</si>
  <si>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</si>
  <si>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</si>
  <si>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</si>
  <si>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</si>
  <si>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</si>
  <si>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</si>
  <si>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</si>
  <si>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</si>
  <si>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</si>
  <si>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</si>
  <si>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</si>
  <si>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</si>
  <si>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</si>
  <si>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</si>
  <si>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</si>
  <si>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</si>
  <si>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</si>
  <si>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</si>
  <si>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</si>
  <si>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</si>
  <si>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</si>
  <si>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</si>
  <si>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</si>
  <si>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</si>
  <si>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</si>
  <si>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</si>
  <si>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</si>
  <si>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</si>
  <si>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</si>
  <si>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</si>
  <si>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</si>
  <si>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</si>
  <si>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</si>
  <si>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</si>
  <si>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</si>
  <si>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</si>
  <si>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</si>
  <si>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</si>
  <si>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</si>
  <si>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</si>
  <si>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</si>
  <si>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</si>
  <si>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</si>
  <si>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</si>
  <si>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</si>
  <si>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</si>
  <si>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</si>
  <si>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</si>
  <si>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</si>
  <si>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</si>
  <si>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</si>
  <si>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</si>
  <si>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</si>
  <si>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</si>
  <si>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</si>
  <si>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</si>
  <si>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</si>
  <si>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</si>
  <si>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</si>
  <si>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</si>
  <si>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</si>
  <si>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</si>
  <si>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</si>
  <si>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</si>
  <si>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</si>
  <si>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</si>
  <si>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</si>
  <si>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</si>
  <si>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</si>
  <si>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</si>
  <si>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</si>
  <si>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</si>
  <si>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</si>
  <si>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</si>
  <si>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</si>
  <si>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</si>
  <si>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</si>
  <si>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</si>
  <si>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</si>
  <si>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</si>
  <si>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</si>
  <si>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</si>
  <si>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</si>
  <si>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</si>
  <si>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</si>
  <si>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</si>
  <si>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</si>
  <si>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</si>
  <si>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</si>
  <si>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</si>
  <si>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</si>
  <si>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</si>
  <si>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</si>
  <si>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</si>
  <si>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</si>
  <si>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</si>
  <si>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</si>
  <si>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</si>
  <si>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</si>
  <si>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</si>
  <si>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</si>
  <si>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</si>
  <si>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</si>
  <si>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</si>
  <si>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</si>
  <si>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</si>
  <si>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</si>
  <si>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</si>
  <si>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</si>
  <si>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</si>
  <si>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</si>
  <si>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</si>
  <si>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</si>
  <si>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</si>
  <si>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</si>
  <si>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</si>
  <si>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</si>
  <si>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</si>
  <si>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</si>
  <si>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</si>
  <si>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</si>
  <si>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</si>
  <si>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</si>
  <si>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</si>
  <si>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</si>
  <si>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</si>
  <si>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</si>
  <si>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</si>
  <si>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</si>
  <si>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</si>
  <si>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</si>
  <si>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</si>
  <si>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</si>
  <si>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</si>
  <si>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</si>
  <si>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</si>
  <si>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</si>
  <si>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</si>
  <si>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</si>
  <si>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</si>
  <si>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</si>
  <si>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</si>
  <si>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</si>
  <si>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</si>
  <si>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</si>
  <si>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</si>
  <si>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</si>
  <si>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</si>
  <si>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</si>
  <si>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</si>
  <si>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</si>
  <si>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</si>
  <si>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</si>
  <si>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</si>
  <si>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</si>
  <si>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</si>
  <si>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</si>
  <si>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</si>
  <si>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</si>
  <si>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</si>
  <si>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</si>
  <si>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</si>
  <si>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</si>
  <si>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</si>
  <si>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</si>
  <si>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</si>
  <si>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</si>
  <si>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</si>
  <si>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</si>
  <si>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</si>
  <si>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</si>
  <si>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</si>
  <si>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</si>
  <si>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</si>
  <si>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</si>
  <si>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</si>
  <si>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</si>
  <si>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</si>
  <si>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</si>
  <si>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</si>
  <si>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</si>
  <si>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</si>
  <si>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</si>
  <si>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</si>
  <si>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</si>
  <si>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</si>
  <si>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</si>
  <si>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</si>
  <si>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</si>
  <si>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</si>
  <si>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</si>
  <si>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</si>
  <si>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</si>
  <si>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</si>
  <si>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</si>
  <si>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</si>
  <si>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</si>
  <si>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</si>
  <si>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</si>
  <si>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</si>
  <si>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</si>
  <si>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</si>
  <si>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</si>
  <si>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</si>
  <si>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</si>
  <si>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</si>
  <si>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</si>
  <si>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</si>
  <si>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</si>
  <si>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</si>
  <si>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</si>
  <si>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</si>
  <si>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</si>
  <si>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</si>
  <si>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</si>
  <si>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</si>
  <si>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</si>
  <si>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</si>
  <si>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</si>
  <si>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</si>
  <si>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</si>
  <si>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</si>
  <si>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</si>
  <si>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</si>
  <si>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</si>
  <si>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</si>
  <si>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</si>
  <si>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</si>
  <si>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</si>
  <si>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</si>
  <si>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</si>
  <si>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</si>
  <si>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</si>
  <si>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</si>
  <si>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</si>
  <si>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</si>
  <si>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</si>
  <si>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</si>
  <si>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</si>
  <si>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</si>
  <si>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</si>
  <si>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</si>
  <si>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</si>
  <si>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</si>
  <si>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</si>
  <si>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</si>
  <si>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</si>
  <si>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</si>
  <si>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</si>
  <si>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</si>
  <si>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</si>
  <si>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</si>
  <si>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</si>
  <si>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</si>
  <si>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</si>
  <si>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</si>
  <si>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</si>
  <si>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</si>
  <si>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</si>
  <si>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</si>
  <si>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</si>
  <si>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</si>
  <si>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</si>
  <si>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</si>
  <si>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</si>
  <si>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</si>
  <si>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</si>
  <si>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</si>
  <si>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</si>
  <si>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</si>
  <si>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</si>
  <si>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</si>
  <si>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</si>
  <si>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</si>
  <si>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</si>
  <si>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</si>
  <si>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</si>
  <si>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</si>
  <si>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</si>
  <si>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</si>
  <si>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</si>
  <si>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</si>
  <si>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</si>
  <si>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</si>
  <si>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</si>
  <si>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</si>
  <si>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</si>
  <si>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</si>
  <si>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</si>
  <si>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</si>
  <si>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</si>
  <si>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</si>
  <si>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</si>
  <si>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</si>
  <si>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</si>
  <si>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</si>
  <si>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</si>
  <si>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</si>
  <si>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</si>
  <si>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</si>
  <si>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</si>
  <si>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</si>
  <si>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</si>
  <si>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</si>
  <si>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</si>
  <si>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</si>
  <si>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</si>
  <si>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</si>
  <si>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</si>
  <si>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</si>
  <si>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</si>
  <si>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</si>
  <si>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</si>
  <si>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</si>
  <si>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</si>
  <si>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</si>
  <si>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</si>
  <si>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</si>
  <si>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</si>
  <si>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</si>
  <si>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</si>
  <si>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</si>
  <si>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</si>
  <si>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</si>
  <si>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</si>
  <si>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</si>
  <si>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</si>
  <si>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</si>
  <si>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</si>
  <si>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</si>
  <si>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</si>
  <si>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</si>
  <si>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</si>
  <si>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</si>
  <si>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</si>
  <si>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</si>
  <si>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</si>
  <si>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</si>
  <si>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</si>
  <si>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</si>
  <si>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</si>
  <si>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</si>
  <si>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</si>
  <si>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</si>
  <si>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</si>
  <si>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</si>
  <si>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</si>
  <si>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</si>
  <si>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</si>
  <si>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</si>
  <si>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</si>
  <si>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</si>
  <si>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</si>
  <si>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</si>
  <si>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</si>
  <si>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</si>
  <si>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</si>
  <si>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</si>
  <si>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</si>
  <si>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</si>
  <si>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</si>
  <si>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</si>
  <si>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</si>
  <si>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</si>
  <si>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</si>
  <si>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</si>
  <si>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</si>
  <si>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</si>
  <si>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</si>
  <si>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</si>
  <si>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</si>
  <si>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</si>
  <si>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</si>
  <si>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</si>
  <si>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</si>
  <si>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</si>
  <si>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</si>
  <si>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</si>
  <si>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</si>
  <si>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</si>
  <si>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</si>
  <si>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</si>
  <si>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</si>
  <si>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</si>
  <si>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</si>
  <si>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</si>
  <si>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</si>
  <si>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</si>
  <si>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</si>
  <si>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</si>
  <si>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</si>
  <si>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</si>
  <si>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</si>
  <si>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</si>
  <si>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</si>
  <si>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</si>
  <si>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</si>
  <si>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</si>
  <si>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</si>
  <si>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</si>
  <si>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</si>
  <si>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</si>
  <si>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</si>
  <si>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</si>
  <si>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</si>
  <si>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</si>
  <si>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</si>
  <si>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</si>
  <si>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</si>
  <si>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</si>
  <si>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</si>
  <si>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</si>
  <si>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</si>
  <si>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</si>
  <si>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</si>
  <si>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</si>
  <si>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</si>
  <si>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</si>
  <si>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</si>
  <si>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</si>
  <si>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</si>
  <si>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</si>
  <si>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</si>
  <si>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</si>
  <si>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</si>
  <si>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</si>
  <si>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</si>
  <si>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</si>
  <si>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</si>
  <si>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</si>
  <si>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</si>
  <si>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</si>
  <si>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</si>
  <si>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</si>
  <si>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</si>
  <si>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</si>
  <si>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</si>
  <si>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</si>
  <si>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</si>
  <si>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</si>
  <si>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</si>
  <si>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</si>
  <si>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</si>
  <si>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</si>
  <si>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</si>
  <si>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</si>
  <si>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</si>
  <si>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</si>
  <si>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</si>
  <si>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</si>
  <si>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</si>
  <si>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</si>
  <si>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</si>
  <si>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</si>
  <si>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</si>
  <si>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</si>
  <si>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</si>
  <si>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</si>
  <si>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</si>
  <si>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</si>
  <si>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</si>
  <si>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</si>
  <si>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</si>
  <si>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</si>
  <si>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</si>
  <si>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</si>
  <si>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</si>
  <si>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</si>
  <si>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</si>
  <si>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</si>
  <si>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</si>
  <si>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</si>
  <si>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</si>
  <si>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</si>
  <si>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</si>
  <si>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</si>
  <si>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</si>
  <si>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</si>
  <si>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</si>
  <si>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</si>
  <si>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</si>
  <si>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</si>
  <si>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</si>
  <si>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</si>
  <si>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</si>
  <si>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</si>
  <si>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</si>
  <si>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</si>
  <si>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</si>
  <si>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</si>
  <si>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</si>
  <si>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</si>
  <si>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</si>
  <si>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</si>
  <si>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</si>
  <si>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</si>
  <si>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</si>
  <si>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</si>
  <si>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</si>
  <si>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</si>
  <si>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</si>
  <si>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</si>
  <si>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</si>
  <si>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</si>
  <si>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</si>
  <si>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</si>
  <si>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</si>
  <si>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</si>
  <si>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</si>
  <si>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</si>
  <si>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</si>
  <si>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</si>
  <si>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</si>
  <si>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</si>
  <si>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</si>
  <si>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</si>
  <si>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</si>
  <si>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</si>
  <si>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</si>
  <si>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</si>
  <si>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</si>
  <si>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</si>
  <si>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</si>
  <si>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</si>
  <si>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</si>
  <si>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</si>
  <si>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</si>
  <si>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</si>
  <si>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</si>
  <si>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</si>
  <si>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</si>
  <si>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</si>
  <si>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</si>
  <si>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</si>
  <si>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</si>
  <si>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</si>
  <si>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</si>
  <si>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</si>
  <si>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</si>
  <si>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</si>
  <si>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</si>
  <si>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</si>
  <si>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</si>
  <si>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</si>
  <si>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</si>
  <si>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</si>
  <si>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</si>
  <si>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</si>
  <si>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</si>
  <si>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</si>
  <si>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</si>
  <si>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</si>
  <si>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</si>
  <si>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</si>
  <si>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</si>
  <si>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</si>
  <si>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</si>
  <si>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</si>
  <si>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</si>
  <si>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</si>
  <si>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</si>
  <si>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</si>
  <si>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</si>
  <si>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</si>
  <si>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</si>
  <si>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</si>
  <si>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</si>
  <si>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</si>
  <si>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</si>
  <si>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</si>
  <si>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</si>
  <si>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</si>
  <si>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</si>
  <si>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</si>
  <si>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</si>
  <si>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</si>
  <si>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</si>
  <si>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</si>
  <si>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</si>
  <si>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</si>
  <si>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</si>
  <si>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</si>
  <si>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</si>
  <si>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</si>
  <si>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</si>
  <si>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</si>
  <si>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</si>
  <si>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</si>
  <si>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</si>
  <si>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</si>
  <si>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</si>
  <si>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</si>
  <si>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</si>
  <si>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</si>
  <si>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</si>
  <si>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</si>
  <si>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</si>
  <si>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</si>
  <si>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</si>
  <si>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</si>
  <si>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</si>
  <si>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</si>
  <si>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</si>
  <si>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</si>
  <si>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</si>
  <si>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</si>
  <si>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</si>
  <si>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</si>
  <si>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</si>
  <si>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</si>
  <si>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</si>
  <si>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</si>
  <si>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</si>
  <si>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</si>
  <si>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</si>
  <si>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</si>
  <si>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</si>
  <si>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</si>
  <si>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</si>
  <si>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</si>
  <si>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</si>
  <si>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</si>
  <si>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</si>
  <si>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</si>
  <si>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</si>
  <si>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</si>
  <si>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</si>
  <si>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</si>
  <si>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</si>
  <si>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</si>
  <si>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</si>
  <si>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</si>
  <si>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</si>
  <si>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</si>
  <si>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</si>
  <si>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</si>
  <si>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</si>
  <si>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</si>
  <si>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</si>
  <si>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</si>
  <si>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</si>
  <si>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</si>
  <si>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</si>
  <si>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</si>
  <si>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</si>
  <si>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</si>
  <si>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</si>
  <si>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</si>
  <si>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</si>
  <si>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</si>
  <si>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</si>
  <si>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</si>
  <si>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</si>
  <si>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</si>
  <si>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</si>
  <si>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</si>
  <si>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</si>
  <si>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</si>
  <si>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</si>
  <si>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</si>
  <si>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</si>
  <si>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</si>
  <si>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</si>
  <si>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</si>
  <si>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</si>
  <si>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</si>
  <si>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</si>
  <si>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</si>
  <si>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</si>
  <si>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</si>
  <si>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</si>
  <si>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</si>
  <si>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</si>
  <si>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</si>
  <si>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</si>
  <si>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</si>
  <si>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</si>
  <si>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</si>
  <si>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</si>
  <si>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</si>
  <si>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</si>
  <si>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</si>
  <si>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</si>
  <si>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</si>
  <si>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</si>
  <si>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</si>
  <si>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</si>
  <si>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</si>
  <si>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</si>
  <si>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</si>
  <si>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</si>
  <si>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</si>
  <si>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</si>
  <si>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</si>
  <si>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</si>
  <si>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</si>
  <si>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</si>
  <si>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</si>
  <si>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</si>
  <si>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</si>
  <si>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</si>
  <si>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</si>
  <si>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</si>
  <si>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</si>
  <si>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</si>
  <si>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</si>
  <si>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</si>
  <si>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</si>
  <si>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</si>
  <si>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</si>
  <si>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</si>
  <si>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</si>
  <si>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</si>
  <si>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</si>
  <si>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</si>
  <si>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</si>
  <si>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</si>
  <si>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</si>
  <si>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</si>
  <si>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</si>
  <si>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</si>
  <si>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</si>
  <si>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</si>
  <si>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</si>
  <si>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</si>
  <si>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</si>
  <si>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</si>
  <si>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</si>
  <si>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</si>
  <si>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</si>
  <si>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</si>
  <si>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</si>
  <si>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</si>
  <si>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</si>
  <si>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</si>
  <si>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</si>
  <si>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</si>
  <si>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</si>
  <si>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</si>
  <si>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</si>
  <si>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</si>
  <si>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</si>
  <si>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</si>
  <si>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</si>
  <si>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</si>
  <si>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</si>
  <si>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</si>
  <si>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</si>
  <si>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</si>
  <si>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</si>
  <si>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</si>
  <si>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</si>
  <si>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</si>
  <si>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</si>
  <si>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</si>
  <si>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</si>
  <si>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</si>
  <si>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</si>
  <si>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</si>
  <si>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</si>
  <si>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</si>
  <si>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</si>
  <si>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</si>
  <si>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</si>
  <si>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</si>
  <si>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</si>
  <si>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</si>
  <si>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</si>
  <si>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</si>
  <si>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</si>
  <si>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</si>
  <si>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</si>
  <si>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</si>
  <si>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</si>
  <si>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</si>
  <si>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</si>
  <si>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</si>
  <si>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</si>
  <si>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</si>
  <si>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</si>
  <si>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</si>
  <si>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</si>
  <si>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</si>
  <si>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</si>
  <si>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</si>
  <si>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</si>
  <si>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</si>
  <si>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</si>
  <si>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</si>
  <si>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</si>
  <si>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</si>
  <si>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</si>
  <si>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</si>
  <si>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</si>
  <si>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</si>
  <si>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</si>
  <si>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</si>
  <si>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</si>
  <si>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</si>
  <si>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</si>
  <si>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</si>
  <si>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</si>
  <si>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</si>
  <si>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</si>
  <si>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</si>
  <si>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</si>
  <si>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</si>
  <si>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</si>
  <si>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</si>
  <si>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</si>
  <si>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</si>
  <si>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</si>
  <si>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</si>
  <si>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</si>
  <si>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</si>
  <si>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</si>
  <si>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</si>
  <si>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</si>
  <si>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</si>
  <si>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</si>
  <si>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</si>
  <si>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</si>
  <si>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</si>
  <si>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</si>
  <si>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</si>
  <si>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</si>
  <si>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</si>
  <si>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</si>
  <si>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</si>
  <si>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</si>
  <si>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</si>
  <si>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</si>
  <si>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</si>
  <si>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</si>
  <si>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</si>
  <si>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</si>
  <si>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</si>
  <si>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</si>
  <si>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</si>
  <si>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</si>
  <si>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</si>
  <si>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</si>
  <si>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</si>
  <si>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</si>
  <si>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</si>
  <si>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</si>
  <si>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</si>
  <si>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</si>
  <si>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</si>
  <si>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</si>
  <si>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</si>
  <si>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</si>
  <si>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</si>
  <si>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</si>
  <si>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</si>
  <si>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</si>
  <si>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</si>
  <si>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</si>
  <si>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</si>
  <si>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</si>
  <si>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</si>
  <si>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</si>
  <si>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</si>
  <si>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</si>
  <si>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</si>
  <si>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</si>
  <si>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</si>
  <si>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</si>
  <si>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</si>
  <si>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</si>
  <si>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</si>
  <si>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</si>
  <si>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</si>
  <si>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</si>
  <si>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</si>
  <si>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</si>
  <si>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</si>
  <si>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</si>
  <si>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</si>
  <si>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</si>
  <si>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</si>
  <si>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</si>
  <si>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</si>
  <si>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</si>
  <si>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</si>
  <si>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</si>
  <si>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</si>
  <si>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</si>
  <si>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</si>
  <si>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</si>
  <si>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</si>
  <si>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</si>
  <si>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</si>
  <si>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</si>
  <si>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</si>
  <si>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</si>
  <si>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</si>
  <si>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</si>
  <si>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</si>
  <si>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</si>
  <si>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</si>
  <si>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</si>
  <si>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</si>
  <si>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</si>
  <si>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</si>
  <si>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</si>
  <si>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</si>
  <si>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</si>
  <si>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</si>
  <si>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</si>
  <si>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</si>
  <si>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</si>
  <si>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</si>
  <si>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</si>
  <si>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</si>
  <si>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</si>
  <si>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</si>
  <si>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</si>
  <si>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</si>
  <si>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</si>
  <si>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</si>
  <si>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</si>
  <si>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</si>
  <si>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</si>
  <si>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</si>
  <si>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</si>
  <si>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</si>
  <si>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</si>
  <si>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</si>
  <si>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</si>
  <si>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</si>
  <si>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</si>
  <si>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</si>
  <si>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</si>
  <si>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</si>
  <si>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</si>
  <si>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</si>
  <si>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</si>
  <si>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</si>
  <si>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</si>
  <si>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</si>
  <si>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</si>
  <si>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</si>
  <si>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</si>
  <si>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</si>
  <si>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</si>
  <si>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</si>
  <si>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</si>
  <si>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</si>
  <si>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</si>
  <si>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</si>
  <si>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</si>
  <si>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</si>
  <si>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</si>
  <si>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</si>
  <si>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</si>
  <si>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</si>
  <si>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</si>
  <si>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</si>
  <si>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</si>
  <si>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</si>
  <si>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</si>
  <si>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</si>
  <si>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</si>
  <si>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</si>
  <si>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</si>
  <si>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</si>
  <si>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</si>
  <si>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</si>
  <si>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</si>
  <si>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</si>
  <si>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</si>
  <si>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</si>
  <si>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</si>
  <si>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</si>
  <si>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</si>
  <si>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</si>
  <si>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</si>
  <si>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</si>
  <si>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</si>
  <si>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</si>
  <si>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</si>
  <si>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</si>
  <si>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</si>
  <si>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</si>
  <si>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</si>
  <si>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</si>
  <si>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</si>
  <si>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</si>
  <si>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</si>
  <si>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</si>
  <si>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</si>
  <si>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</si>
  <si>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</si>
  <si>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</si>
  <si>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</si>
  <si>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</si>
  <si>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</si>
  <si>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</si>
  <si>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</si>
  <si>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</si>
  <si>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</si>
  <si>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</si>
  <si>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</si>
  <si>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</si>
  <si>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</si>
  <si>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</si>
  <si>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</si>
  <si>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</si>
  <si>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</si>
  <si>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</si>
  <si>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</si>
  <si>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</si>
  <si>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</si>
  <si>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</si>
  <si>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</si>
  <si>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</si>
  <si>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</si>
  <si>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</si>
  <si>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</si>
  <si>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</si>
  <si>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</si>
  <si>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</si>
  <si>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</si>
  <si>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</si>
  <si>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</si>
  <si>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</si>
  <si>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</si>
  <si>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</si>
  <si>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</si>
  <si>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</si>
  <si>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</si>
  <si>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</si>
  <si>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</si>
  <si>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</si>
  <si>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</si>
  <si>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</si>
  <si>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</si>
  <si>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</si>
  <si>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</si>
  <si>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</si>
  <si>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</si>
  <si>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</si>
  <si>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</si>
  <si>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</si>
  <si>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</si>
  <si>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</si>
  <si>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</si>
  <si>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</si>
  <si>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</si>
  <si>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</si>
  <si>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</si>
  <si>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</si>
  <si>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</si>
  <si>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</si>
  <si>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</si>
  <si>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</si>
  <si>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</si>
  <si>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</si>
  <si>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</si>
  <si>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</si>
  <si>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</si>
  <si>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</si>
  <si>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</si>
  <si>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</si>
  <si>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</si>
  <si>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</si>
  <si>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</si>
  <si>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</si>
  <si>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</si>
  <si>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</si>
  <si>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</si>
  <si>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</si>
  <si>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</si>
  <si>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</si>
  <si>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</si>
  <si>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</si>
  <si>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</si>
  <si>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</si>
  <si>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</si>
  <si>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</si>
  <si>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</si>
  <si>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</si>
  <si>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</si>
  <si>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</si>
  <si>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</si>
  <si>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</si>
  <si>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</si>
  <si>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</si>
  <si>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</si>
  <si>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</si>
  <si>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</si>
  <si>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</si>
  <si>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</si>
  <si>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</si>
  <si>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</si>
  <si>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</si>
  <si>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</si>
  <si>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</si>
  <si>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</si>
  <si>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</si>
  <si>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</si>
  <si>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</si>
  <si>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</si>
  <si>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</si>
  <si>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</si>
  <si>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</si>
  <si>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</si>
  <si>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</si>
  <si>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</si>
  <si>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</si>
  <si>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</si>
  <si>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</si>
  <si>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</si>
  <si>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</si>
  <si>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</si>
  <si>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</si>
  <si>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</si>
  <si>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</si>
  <si>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</si>
  <si>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</si>
  <si>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</si>
  <si>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</si>
  <si>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</si>
  <si>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</si>
  <si>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</si>
  <si>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</si>
  <si>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</si>
  <si>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</si>
  <si>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</si>
  <si>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</si>
  <si>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</si>
  <si>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</si>
  <si>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</si>
  <si>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</si>
  <si>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</si>
  <si>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</si>
  <si>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</si>
  <si>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</si>
  <si>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</si>
  <si>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</si>
  <si>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</si>
  <si>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</si>
  <si>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</si>
  <si>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</si>
  <si>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</si>
  <si>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</si>
  <si>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</si>
  <si>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</si>
  <si>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</si>
  <si>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</si>
  <si>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</si>
  <si>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</si>
  <si>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</si>
  <si>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</si>
  <si>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</si>
  <si>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</si>
  <si>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</si>
  <si>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</si>
  <si>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</si>
  <si>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</si>
  <si>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</si>
  <si>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</si>
  <si>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</si>
  <si>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</si>
  <si>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</si>
  <si>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</si>
  <si>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</si>
  <si>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</si>
  <si>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</si>
  <si>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</si>
  <si>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</si>
  <si>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</si>
  <si>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</si>
  <si>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</si>
  <si>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</si>
  <si>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</si>
  <si>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</si>
  <si>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</si>
  <si>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</si>
  <si>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</si>
  <si>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</si>
  <si>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</si>
  <si>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</si>
  <si>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</si>
  <si>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</si>
  <si>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</si>
  <si>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</si>
  <si>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</si>
  <si>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</si>
  <si>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</si>
  <si>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</si>
  <si>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</si>
  <si>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</si>
  <si>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</si>
  <si>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</si>
  <si>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</si>
  <si>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</si>
  <si>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</si>
  <si>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</si>
  <si>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</si>
  <si>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</si>
  <si>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</si>
  <si>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</si>
  <si>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</si>
  <si>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</si>
  <si>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</si>
  <si>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</si>
  <si>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</si>
  <si>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</si>
  <si>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</si>
  <si>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</si>
  <si>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</si>
  <si>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</si>
  <si>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</si>
  <si>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</si>
  <si>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</si>
  <si>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</si>
  <si>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</si>
  <si>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</si>
  <si>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</si>
  <si>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</si>
  <si>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</si>
  <si>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</si>
  <si>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</si>
  <si>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</si>
  <si>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</si>
  <si>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</si>
  <si>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</si>
  <si>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</si>
  <si>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</si>
  <si>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</si>
  <si>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</si>
  <si>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</si>
  <si>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</si>
  <si>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</si>
  <si>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</si>
  <si>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</si>
  <si>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</si>
  <si>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</si>
  <si>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</si>
  <si>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</si>
  <si>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</si>
  <si>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</si>
  <si>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</si>
  <si>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</si>
  <si>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</si>
  <si>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</si>
  <si>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</si>
  <si>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</si>
  <si>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</si>
  <si>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</si>
  <si>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</si>
  <si>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</si>
  <si>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</si>
  <si>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</si>
  <si>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</si>
  <si>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</si>
  <si>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</si>
  <si>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</si>
  <si>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</si>
  <si>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</si>
  <si>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</si>
  <si>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</si>
  <si>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</si>
  <si>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</si>
  <si>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</si>
  <si>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</si>
  <si>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</si>
  <si>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</si>
  <si>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</si>
  <si>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</si>
  <si>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</si>
  <si>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</si>
  <si>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</si>
  <si>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</si>
  <si>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</si>
  <si>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</si>
  <si>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</si>
  <si>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</si>
  <si>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</si>
  <si>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</si>
  <si>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</si>
  <si>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</si>
  <si>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</si>
  <si>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</si>
  <si>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</si>
  <si>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</si>
  <si>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</si>
  <si>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</si>
  <si>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</si>
  <si>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</si>
  <si>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</si>
  <si>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</si>
  <si>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</si>
  <si>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</si>
  <si>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</si>
  <si>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</si>
  <si>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</si>
  <si>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</si>
  <si>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</si>
  <si>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</si>
  <si>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</si>
  <si>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</si>
  <si>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</si>
  <si>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</si>
  <si>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</si>
  <si>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</si>
  <si>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</si>
  <si>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</si>
  <si>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</si>
  <si>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</si>
  <si>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</si>
  <si>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</si>
  <si>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</si>
  <si>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</si>
  <si>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</si>
  <si>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</si>
  <si>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</si>
  <si>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</si>
  <si>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</si>
  <si>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</si>
  <si>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</si>
  <si>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</si>
  <si>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</si>
  <si>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</si>
  <si>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</si>
  <si>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</si>
  <si>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</si>
  <si>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</si>
  <si>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</si>
  <si>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</si>
  <si>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</si>
  <si>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</si>
  <si>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</si>
  <si>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</si>
  <si>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</si>
  <si>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</si>
  <si>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</si>
  <si>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</si>
  <si>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</si>
  <si>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</si>
  <si>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</si>
  <si>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</si>
  <si>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</si>
  <si>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</si>
  <si>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</si>
  <si>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</si>
  <si>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</si>
  <si>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</si>
  <si>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</si>
  <si>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</si>
  <si>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</si>
  <si>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</si>
  <si>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</si>
  <si>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</si>
  <si>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</si>
  <si>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</si>
  <si>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</si>
  <si>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</si>
  <si>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</si>
  <si>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</si>
  <si>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</si>
  <si>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</si>
  <si>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</si>
  <si>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</si>
  <si>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</si>
  <si>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</si>
  <si>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</si>
  <si>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</si>
  <si>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</si>
  <si>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</si>
  <si>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</si>
  <si>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</si>
  <si>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</si>
  <si>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</si>
  <si>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</si>
  <si>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</si>
  <si>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</si>
  <si>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</si>
  <si>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</si>
  <si>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</si>
  <si>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</si>
  <si>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</si>
  <si>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</si>
  <si>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</si>
  <si>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</si>
  <si>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</si>
  <si>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</si>
  <si>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</si>
  <si>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</si>
  <si>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</si>
  <si>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</si>
  <si>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</si>
  <si>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</si>
  <si>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</si>
  <si>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</si>
  <si>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</si>
  <si>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</si>
  <si>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</si>
  <si>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</si>
  <si>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</si>
  <si>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</si>
  <si>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</si>
  <si>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</si>
  <si>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</si>
  <si>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</si>
  <si>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</si>
  <si>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</si>
  <si>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</si>
  <si>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</si>
  <si>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</si>
  <si>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</si>
  <si>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</si>
  <si>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</si>
  <si>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</si>
  <si>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</si>
  <si>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</si>
  <si>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</si>
  <si>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</si>
  <si>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</si>
  <si>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</si>
  <si>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</si>
  <si>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</si>
  <si>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</si>
  <si>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</si>
  <si>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</si>
  <si>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</si>
  <si>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</si>
  <si>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</si>
  <si>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</si>
  <si>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</si>
  <si>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</si>
  <si>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</si>
  <si>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</si>
  <si>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</si>
  <si>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</si>
  <si>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</si>
  <si>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</si>
  <si>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</si>
  <si>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</si>
  <si>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</si>
  <si>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</si>
  <si>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</si>
  <si>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</si>
  <si>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</si>
  <si>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</si>
  <si>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</si>
  <si>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</si>
  <si>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</si>
  <si>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</si>
  <si>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</si>
  <si>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</si>
  <si>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</si>
  <si>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</si>
  <si>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</si>
  <si>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</si>
  <si>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</si>
  <si>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</si>
  <si>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</si>
  <si>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</si>
  <si>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</si>
  <si>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</si>
  <si>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</si>
  <si>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</si>
  <si>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</si>
  <si>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</si>
  <si>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</si>
  <si>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</si>
  <si>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</si>
  <si>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</si>
  <si>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</si>
  <si>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</si>
  <si>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</si>
  <si>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</si>
  <si>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</si>
  <si>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</si>
  <si>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</si>
  <si>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</si>
  <si>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</si>
  <si>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</si>
  <si>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</si>
  <si>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</si>
  <si>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</si>
  <si>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</si>
  <si>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</si>
  <si>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</si>
  <si>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</si>
  <si>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</si>
  <si>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</si>
  <si>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</si>
  <si>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</si>
  <si>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</si>
  <si>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</si>
  <si>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</si>
  <si>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</si>
  <si>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</si>
  <si>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</si>
  <si>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</si>
  <si>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</si>
  <si>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</si>
  <si>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</si>
  <si>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</si>
  <si>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</si>
  <si>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</si>
  <si>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</si>
  <si>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</si>
  <si>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</si>
  <si>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</si>
  <si>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</si>
  <si>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</si>
  <si>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</si>
  <si>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</si>
  <si>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</si>
  <si>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</si>
  <si>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</si>
  <si>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</si>
  <si>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</si>
  <si>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</si>
  <si>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</si>
  <si>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</si>
  <si>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</si>
  <si>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</si>
  <si>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</si>
  <si>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</si>
  <si>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</si>
  <si>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</si>
  <si>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</si>
  <si>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</si>
  <si>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</si>
  <si>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</si>
  <si>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</si>
  <si>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</si>
  <si>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</si>
  <si>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</si>
  <si>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</si>
  <si>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</si>
  <si>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</si>
  <si>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</si>
  <si>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</si>
  <si>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</si>
  <si>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</si>
  <si>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</si>
  <si>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</si>
  <si>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</si>
  <si>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</si>
  <si>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</si>
  <si>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</si>
  <si>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</si>
  <si>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</si>
  <si>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</si>
  <si>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</si>
  <si>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</si>
  <si>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</si>
  <si>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</si>
  <si>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</si>
  <si>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</si>
  <si>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</si>
  <si>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</si>
  <si>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</si>
  <si>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</si>
  <si>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</si>
  <si>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</si>
  <si>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</si>
  <si>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</si>
  <si>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</si>
  <si>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</si>
  <si>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</si>
  <si>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</si>
  <si>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</si>
  <si>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</si>
  <si>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</si>
  <si>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</si>
  <si>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</si>
  <si>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</si>
  <si>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</si>
  <si>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</si>
  <si>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</si>
  <si>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</si>
  <si>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</si>
  <si>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</si>
  <si>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</si>
  <si>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</si>
  <si>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</si>
  <si>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</si>
  <si>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</si>
  <si>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</si>
  <si>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</si>
  <si>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</si>
  <si>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</si>
  <si>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</si>
  <si>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</si>
  <si>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</si>
  <si>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</si>
  <si>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</si>
  <si>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</si>
  <si>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</si>
  <si>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</si>
  <si>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</si>
  <si>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</si>
  <si>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</si>
  <si>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</si>
  <si>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</si>
  <si>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</si>
  <si>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</si>
  <si>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</si>
  <si>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</si>
  <si>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</si>
  <si>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</si>
  <si>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</si>
  <si>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</si>
  <si>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</si>
  <si>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</si>
  <si>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</si>
  <si>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</si>
  <si>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</si>
  <si>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</si>
  <si>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</si>
  <si>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</si>
  <si>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</si>
  <si>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</si>
  <si>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</si>
  <si>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</si>
  <si>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</si>
  <si>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</si>
  <si>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</si>
  <si>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</si>
  <si>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</si>
  <si>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</si>
  <si>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</si>
  <si>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</si>
  <si>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</si>
  <si>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</si>
  <si>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</si>
  <si>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</si>
  <si>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</si>
  <si>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</si>
  <si>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</si>
  <si>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</si>
  <si>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</si>
  <si>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</si>
  <si>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</si>
  <si>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</si>
  <si>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</si>
  <si>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</si>
  <si>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</si>
  <si>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</si>
  <si>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</si>
  <si>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</si>
  <si>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</si>
  <si>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</si>
  <si>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</si>
  <si>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</si>
  <si>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</si>
  <si>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</si>
  <si>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</si>
  <si>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</si>
  <si>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</si>
  <si>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</si>
  <si>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</si>
  <si>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</si>
  <si>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</si>
  <si>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</si>
  <si>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</si>
  <si>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</si>
  <si>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</si>
  <si>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</si>
  <si>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</si>
  <si>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</si>
  <si>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</si>
  <si>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</si>
  <si>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</si>
  <si>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</si>
  <si>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</si>
  <si>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</si>
  <si>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</si>
  <si>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</si>
  <si>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</si>
  <si>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</si>
  <si>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</si>
  <si>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</si>
  <si>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</si>
  <si>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</si>
  <si>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</si>
  <si>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</si>
  <si>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</si>
  <si>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</si>
  <si>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</si>
  <si>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</si>
  <si>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</si>
  <si>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</si>
  <si>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</si>
  <si>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</si>
  <si>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</si>
  <si>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</si>
  <si>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</si>
  <si>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</si>
  <si>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</si>
  <si>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</si>
  <si>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</si>
  <si>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</si>
  <si>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</si>
  <si>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</si>
  <si>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</si>
  <si>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</si>
  <si>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</si>
  <si>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</si>
  <si>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</si>
  <si>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</si>
  <si>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</si>
  <si>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</si>
  <si>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</si>
  <si>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</si>
  <si>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</si>
  <si>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</si>
  <si>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</si>
  <si>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</si>
  <si>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</si>
  <si>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</si>
  <si>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</si>
  <si>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</si>
  <si>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</si>
  <si>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</si>
  <si>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</si>
  <si>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</si>
  <si>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</si>
  <si>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</si>
  <si>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</si>
  <si>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</si>
  <si>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</si>
  <si>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</si>
  <si>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</si>
  <si>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</si>
  <si>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</si>
  <si>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</si>
  <si>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</si>
  <si>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</si>
  <si>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</si>
  <si>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</si>
  <si>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</si>
  <si>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</si>
  <si>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</si>
  <si>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</si>
  <si>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</si>
  <si>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</si>
  <si>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</si>
  <si>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</si>
  <si>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</si>
  <si>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</si>
  <si>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</si>
  <si>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</si>
  <si>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</si>
  <si>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</si>
  <si>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</si>
  <si>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</si>
  <si>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</si>
  <si>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</si>
  <si>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</si>
  <si>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</si>
  <si>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</si>
  <si>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</si>
  <si>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</si>
  <si>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</si>
  <si>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</si>
  <si>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</si>
  <si>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</si>
  <si>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</si>
  <si>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</si>
  <si>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</si>
  <si>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</si>
  <si>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</si>
  <si>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</si>
  <si>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</si>
  <si>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</si>
  <si>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</si>
  <si>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</si>
  <si>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</si>
  <si>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</si>
  <si>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</si>
  <si>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</si>
  <si>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</si>
  <si>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</si>
  <si>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</si>
  <si>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</si>
  <si>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</si>
  <si>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</si>
  <si>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</si>
  <si>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</si>
  <si>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</si>
  <si>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</si>
  <si>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</si>
  <si>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</si>
  <si>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</si>
  <si>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</si>
  <si>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</si>
  <si>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</si>
  <si>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</si>
  <si>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</si>
  <si>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</si>
  <si>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</si>
  <si>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</si>
  <si>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</si>
  <si>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</si>
  <si>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</si>
  <si>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</si>
  <si>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</si>
  <si>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</si>
  <si>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</si>
  <si>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</si>
  <si>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</si>
  <si>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</si>
  <si>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</si>
  <si>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</si>
  <si>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</si>
  <si>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</si>
  <si>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</si>
  <si>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</si>
  <si>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</si>
  <si>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</si>
  <si>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</si>
  <si>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</si>
  <si>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</si>
  <si>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</si>
  <si>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</si>
  <si>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</si>
  <si>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</si>
  <si>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</si>
  <si>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</si>
  <si>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</si>
  <si>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</si>
  <si>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</si>
  <si>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</si>
  <si>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</si>
  <si>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</si>
  <si>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</si>
  <si>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</si>
  <si>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</si>
  <si>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</si>
  <si>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</si>
  <si>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</si>
  <si>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</si>
  <si>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</si>
  <si>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</si>
  <si>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</si>
  <si>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</si>
  <si>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</si>
  <si>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</si>
  <si>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</si>
  <si>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</si>
  <si>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</si>
  <si>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</si>
  <si>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</si>
  <si>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</si>
  <si>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</si>
  <si>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</si>
  <si>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</si>
  <si>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</si>
  <si>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</si>
  <si>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</si>
  <si>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</si>
  <si>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</si>
  <si>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</si>
  <si>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</si>
  <si>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</si>
  <si>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</si>
  <si>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</si>
  <si>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</si>
  <si>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</si>
  <si>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</si>
  <si>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</si>
  <si>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</si>
  <si>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</si>
  <si>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</si>
  <si>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</si>
  <si>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</si>
  <si>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</si>
  <si>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</si>
  <si>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</si>
  <si>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</si>
  <si>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</si>
  <si>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</si>
  <si>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</si>
  <si>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</si>
  <si>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</si>
  <si>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</si>
  <si>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</si>
  <si>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</si>
  <si>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</si>
  <si>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</si>
  <si>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</si>
  <si>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</si>
  <si>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</si>
  <si>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</si>
  <si>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</si>
  <si>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</si>
  <si>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</si>
  <si>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</si>
  <si>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</si>
  <si>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</si>
  <si>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</si>
  <si>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</si>
  <si>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</si>
  <si>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</si>
  <si>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</si>
  <si>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</si>
  <si>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</si>
  <si>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</si>
  <si>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</si>
  <si>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</si>
  <si>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</si>
  <si>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</si>
  <si>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</si>
  <si>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</si>
  <si>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</si>
  <si>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</si>
  <si>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</si>
  <si>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</si>
  <si>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</si>
  <si>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</si>
  <si>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</si>
  <si>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</si>
  <si>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</si>
  <si>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</si>
  <si>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</si>
  <si>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</si>
  <si>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</si>
  <si>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</si>
  <si>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</si>
  <si>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</si>
  <si>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</si>
  <si>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</si>
  <si>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</si>
  <si>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</si>
  <si>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</si>
  <si>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</si>
  <si>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</si>
  <si>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</si>
  <si>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</si>
  <si>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</si>
  <si>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</si>
  <si>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</si>
  <si>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</si>
  <si>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</si>
  <si>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</si>
  <si>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</si>
  <si>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</si>
  <si>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</si>
  <si>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</si>
  <si>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</si>
  <si>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</si>
  <si>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</si>
  <si>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</si>
  <si>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</si>
  <si>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</si>
  <si>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</si>
  <si>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</si>
  <si>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</si>
  <si>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</si>
  <si>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</si>
  <si>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</si>
  <si>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</si>
  <si>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</si>
  <si>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</si>
  <si>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</si>
  <si>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</si>
  <si>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</si>
  <si>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</si>
  <si>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</si>
  <si>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</si>
  <si>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</si>
  <si>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</si>
  <si>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</si>
  <si>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</si>
  <si>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</si>
  <si>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</si>
  <si>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</si>
  <si>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</si>
  <si>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</si>
  <si>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</si>
  <si>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</si>
  <si>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</si>
  <si>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</si>
  <si>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</si>
  <si>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</si>
  <si>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</si>
  <si>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</si>
  <si>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</si>
  <si>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</si>
  <si>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</si>
  <si>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</si>
  <si>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</si>
  <si>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</si>
  <si>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</si>
  <si>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</si>
  <si>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</si>
  <si>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</si>
  <si>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</si>
  <si>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</si>
  <si>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</si>
  <si>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</si>
  <si>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</si>
  <si>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</si>
  <si>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</si>
  <si>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</si>
  <si>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</si>
  <si>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</si>
  <si>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</si>
  <si>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</si>
  <si>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</si>
  <si>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</si>
  <si>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</si>
  <si>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</si>
  <si>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</si>
  <si>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</si>
  <si>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</si>
  <si>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</si>
  <si>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</si>
  <si>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</si>
  <si>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</si>
  <si>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</si>
  <si>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</si>
  <si>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</si>
  <si>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</si>
  <si>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</si>
  <si>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</si>
  <si>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</si>
  <si>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</si>
  <si>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</si>
  <si>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</si>
  <si>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</si>
  <si>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</si>
  <si>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</si>
  <si>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</si>
  <si>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</si>
  <si>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</si>
  <si>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</si>
  <si>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</si>
  <si>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</si>
  <si>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</si>
  <si>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</si>
  <si>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</si>
  <si>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</si>
  <si>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</si>
  <si>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</si>
  <si>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</si>
  <si>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</si>
  <si>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</si>
  <si>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</si>
  <si>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</si>
  <si>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</si>
  <si>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</si>
  <si>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</si>
  <si>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</si>
  <si>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</si>
  <si>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</si>
  <si>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</si>
  <si>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</si>
  <si>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</si>
  <si>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</si>
  <si>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</si>
  <si>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</si>
  <si>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</si>
  <si>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</si>
  <si>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</si>
  <si>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</si>
  <si>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</si>
  <si>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</si>
  <si>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</si>
  <si>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</si>
  <si>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</si>
  <si>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</si>
  <si>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</si>
  <si>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</si>
  <si>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</si>
  <si>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</si>
  <si>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</si>
  <si>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</si>
  <si>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</si>
  <si>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</si>
  <si>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</si>
  <si>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</si>
  <si>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</si>
  <si>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</si>
  <si>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</si>
  <si>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</si>
  <si>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</si>
  <si>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</si>
  <si>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</si>
  <si>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</si>
  <si>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</si>
  <si>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</si>
  <si>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</si>
  <si>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</si>
  <si>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</si>
  <si>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</si>
  <si>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</si>
  <si>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</si>
  <si>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</si>
  <si>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</si>
  <si>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</si>
  <si>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</si>
  <si>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</si>
  <si>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</si>
  <si>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</si>
  <si>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</si>
  <si>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</si>
  <si>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</si>
  <si>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</si>
  <si>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</si>
  <si>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</si>
  <si>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</si>
  <si>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</si>
  <si>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</si>
  <si>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</si>
  <si>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</si>
  <si>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</si>
  <si>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</si>
  <si>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</si>
  <si>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</si>
  <si>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</si>
  <si>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</si>
  <si>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</si>
  <si>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</si>
  <si>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</si>
  <si>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</si>
  <si>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</si>
  <si>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</si>
  <si>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</si>
  <si>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</si>
  <si>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</si>
  <si>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</si>
  <si>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</si>
  <si>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</si>
  <si>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</si>
  <si>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</si>
  <si>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</si>
  <si>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</si>
  <si>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</si>
  <si>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</si>
  <si>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</si>
  <si>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</si>
  <si>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</si>
  <si>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</si>
  <si>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</si>
  <si>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</si>
  <si>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</si>
  <si>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</si>
  <si>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</si>
  <si>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</si>
  <si>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</si>
  <si>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</si>
  <si>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</si>
  <si>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</si>
  <si>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</si>
  <si>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</si>
  <si>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</si>
  <si>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</si>
  <si>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</si>
  <si>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</si>
  <si>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</si>
  <si>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</si>
  <si>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</si>
  <si>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</si>
  <si>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</si>
  <si>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</si>
  <si>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</si>
  <si>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</si>
  <si>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</si>
  <si>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</si>
  <si>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</si>
  <si>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</si>
  <si>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</si>
  <si>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</si>
  <si>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</si>
  <si>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</si>
  <si>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</si>
  <si>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</si>
  <si>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</si>
  <si>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</si>
  <si>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</si>
  <si>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</si>
  <si>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</si>
  <si>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</si>
  <si>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</si>
  <si>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</si>
  <si>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</si>
  <si>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</si>
  <si>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</si>
  <si>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</si>
  <si>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</si>
  <si>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</si>
  <si>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</si>
  <si>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</si>
  <si>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</si>
  <si>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</si>
  <si>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</si>
  <si>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</si>
  <si>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</si>
  <si>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</si>
  <si>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</si>
  <si>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</si>
  <si>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</si>
  <si>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</si>
  <si>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</si>
  <si>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</si>
  <si>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</si>
  <si>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</si>
  <si>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</si>
  <si>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</si>
  <si>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</si>
  <si>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</si>
  <si>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</si>
  <si>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</si>
  <si>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</si>
  <si>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</si>
  <si>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</si>
  <si>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</si>
  <si>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</si>
  <si>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</si>
  <si>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</si>
  <si>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</si>
  <si>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</si>
  <si>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</si>
  <si>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</si>
  <si>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</si>
  <si>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</si>
  <si>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</si>
  <si>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</si>
  <si>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</si>
  <si>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</si>
  <si>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</si>
  <si>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</si>
  <si>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</si>
  <si>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</si>
  <si>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</si>
  <si>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</si>
  <si>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</si>
  <si>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</si>
  <si>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</si>
  <si>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</si>
  <si>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</si>
  <si>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</si>
  <si>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</si>
  <si>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</si>
  <si>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</si>
  <si>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</si>
  <si>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</si>
  <si>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</si>
  <si>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</si>
  <si>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</si>
  <si>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</si>
  <si>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</si>
  <si>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</si>
  <si>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</si>
  <si>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</si>
  <si>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</si>
  <si>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</si>
  <si>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</si>
  <si>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</si>
  <si>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</si>
  <si>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</si>
  <si>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</si>
  <si>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</si>
  <si>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</si>
  <si>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</si>
  <si>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</si>
  <si>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</si>
  <si>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</si>
  <si>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</si>
  <si>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</si>
  <si>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</si>
  <si>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</si>
  <si>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</si>
  <si>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</si>
  <si>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</si>
  <si>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</si>
  <si>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</si>
  <si>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</si>
  <si>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</si>
  <si>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</si>
  <si>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</si>
  <si>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</si>
  <si>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</si>
  <si>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</si>
  <si>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</si>
  <si>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</si>
  <si>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</si>
  <si>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</si>
  <si>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</si>
  <si>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</si>
  <si>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</si>
  <si>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</si>
  <si>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</si>
  <si>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</si>
  <si>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</si>
  <si>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</si>
  <si>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</si>
  <si>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</si>
  <si>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</si>
  <si>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</si>
  <si>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</si>
  <si>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</si>
  <si>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</si>
  <si>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</si>
  <si>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</si>
  <si>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</si>
  <si>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</si>
  <si>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</si>
  <si>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</si>
  <si>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</si>
  <si>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</si>
  <si>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</si>
  <si>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</si>
  <si>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</si>
  <si>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</si>
  <si>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</si>
  <si>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</si>
  <si>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</si>
  <si>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</si>
  <si>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</si>
  <si>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</si>
  <si>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</si>
  <si>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</si>
  <si>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</si>
  <si>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</si>
  <si>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</si>
  <si>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</si>
  <si>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</si>
  <si>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</si>
  <si>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</si>
  <si>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</si>
  <si>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</si>
  <si>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</si>
  <si>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</si>
  <si>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</si>
  <si>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</si>
  <si>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</si>
  <si>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</si>
  <si>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</si>
  <si>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</si>
  <si>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</si>
  <si>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</si>
  <si>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</si>
  <si>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</si>
  <si>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</si>
  <si>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</si>
  <si>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</si>
  <si>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</si>
  <si>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</si>
  <si>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</si>
  <si>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</si>
  <si>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</si>
  <si>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</si>
  <si>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</si>
  <si>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</si>
  <si>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</si>
  <si>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</si>
  <si>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</si>
  <si>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</si>
  <si>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</si>
  <si>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</si>
  <si>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</si>
  <si>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</si>
  <si>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</si>
  <si>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</si>
  <si>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</si>
  <si>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</si>
  <si>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</si>
  <si>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</si>
  <si>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</si>
  <si>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</si>
  <si>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</si>
  <si>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</si>
  <si>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</si>
  <si>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</si>
  <si>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</si>
  <si>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</si>
  <si>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</si>
  <si>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</si>
  <si>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</si>
  <si>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</si>
  <si>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</si>
  <si>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</si>
  <si>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</si>
  <si>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</si>
  <si>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</si>
  <si>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</si>
  <si>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</si>
  <si>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</si>
  <si>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</si>
  <si>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</si>
  <si>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</si>
  <si>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</si>
  <si>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</si>
  <si>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</si>
  <si>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</si>
  <si>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</si>
  <si>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</si>
  <si>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</si>
  <si>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</si>
  <si>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</si>
  <si>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</si>
  <si>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</si>
  <si>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</si>
  <si>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</si>
  <si>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</si>
  <si>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</si>
  <si>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</si>
  <si>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</si>
  <si>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</si>
  <si>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</si>
  <si>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</si>
  <si>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</si>
  <si>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</si>
  <si>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</si>
  <si>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</si>
  <si>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</si>
  <si>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</si>
  <si>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</si>
  <si>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</si>
  <si>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</si>
  <si>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</si>
  <si>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</si>
  <si>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</si>
  <si>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</si>
  <si>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</si>
  <si>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</si>
  <si>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</si>
  <si>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</si>
  <si>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</si>
  <si>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</si>
  <si>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</si>
  <si>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</si>
  <si>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</si>
  <si>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</si>
  <si>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</si>
  <si>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</si>
  <si>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</si>
  <si>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</si>
  <si>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</si>
  <si>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</si>
  <si>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</si>
  <si>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</si>
  <si>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</si>
  <si>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</si>
  <si>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</si>
  <si>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</si>
  <si>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</si>
  <si>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</si>
  <si>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</si>
  <si>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</si>
  <si>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</si>
  <si>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</si>
  <si>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</si>
  <si>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</si>
  <si>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</si>
  <si>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</si>
  <si>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</si>
  <si>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</si>
  <si>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</si>
  <si>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</si>
  <si>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</si>
  <si>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</si>
  <si>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</si>
  <si>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</si>
  <si>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</si>
  <si>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</si>
  <si>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</si>
  <si>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</si>
  <si>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</si>
  <si>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</si>
  <si>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</si>
  <si>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</si>
  <si>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</si>
  <si>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</si>
  <si>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</si>
  <si>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</si>
  <si>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</si>
  <si>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</si>
  <si>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</si>
  <si>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</si>
  <si>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</si>
  <si>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</si>
  <si>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</si>
  <si>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</si>
  <si>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</si>
  <si>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</si>
  <si>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</si>
  <si>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</si>
  <si>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</si>
  <si>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</si>
  <si>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</si>
  <si>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</si>
  <si>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</si>
  <si>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</si>
  <si>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</si>
  <si>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</si>
  <si>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</si>
  <si>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</si>
  <si>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</si>
  <si>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</si>
  <si>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</si>
  <si>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</si>
  <si>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</si>
  <si>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</si>
  <si>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</si>
  <si>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</si>
  <si>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</si>
  <si>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</si>
  <si>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</si>
  <si>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</si>
  <si>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</si>
  <si>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</si>
  <si>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</si>
  <si>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</si>
  <si>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</si>
  <si>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</si>
  <si>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</si>
  <si>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</si>
  <si>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</si>
  <si>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</si>
  <si>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</si>
  <si>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</si>
  <si>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</si>
  <si>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</si>
  <si>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</si>
  <si>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</si>
  <si>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</si>
  <si>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</si>
  <si>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</si>
  <si>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</si>
  <si>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</si>
  <si>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</si>
  <si>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</si>
  <si>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</si>
  <si>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</si>
  <si>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</si>
  <si>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</si>
  <si>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</si>
  <si>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</si>
  <si>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</si>
  <si>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</si>
  <si>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</si>
  <si>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</si>
  <si>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</si>
  <si>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</si>
  <si>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</si>
  <si>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</si>
  <si>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</si>
  <si>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</si>
  <si>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</si>
  <si>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</si>
  <si>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</si>
  <si>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</si>
  <si>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</si>
  <si>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</si>
  <si>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</si>
  <si>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</si>
  <si>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</si>
  <si>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</si>
  <si>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</si>
  <si>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</si>
  <si>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</si>
  <si>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</si>
  <si>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</si>
  <si>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</si>
  <si>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</si>
  <si>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</si>
  <si>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</si>
  <si>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</si>
  <si>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</si>
  <si>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</si>
  <si>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</si>
  <si>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</si>
  <si>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</si>
  <si>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</si>
  <si>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</si>
  <si>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</si>
  <si>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</si>
  <si>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</si>
  <si>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</si>
  <si>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</si>
  <si>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</si>
  <si>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</si>
  <si>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</si>
  <si>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</si>
  <si>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</si>
  <si>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</si>
  <si>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</si>
  <si>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</si>
  <si>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</si>
  <si>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</si>
  <si>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</si>
  <si>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</si>
  <si>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</si>
  <si>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</si>
  <si>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</si>
  <si>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</si>
  <si>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</si>
  <si>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</si>
  <si>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</si>
  <si>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</si>
  <si>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</si>
  <si>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</si>
  <si>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</si>
  <si>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</si>
  <si>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</si>
  <si>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</si>
  <si>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</si>
  <si>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</si>
  <si>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</si>
  <si>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</si>
  <si>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</si>
  <si>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</si>
  <si>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</si>
  <si>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</si>
  <si>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</si>
  <si>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</si>
  <si>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</si>
  <si>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</si>
  <si>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</si>
  <si>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</si>
  <si>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</si>
  <si>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</si>
  <si>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</si>
  <si>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</si>
  <si>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</si>
  <si>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</si>
  <si>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</si>
  <si>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</si>
  <si>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</si>
  <si>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</si>
  <si>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</si>
  <si>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</si>
  <si>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</si>
  <si>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</si>
  <si>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</si>
  <si>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</si>
  <si>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</si>
  <si>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</si>
  <si>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</si>
  <si>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</si>
  <si>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</si>
  <si>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</si>
  <si>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</si>
  <si>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</si>
  <si>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</si>
  <si>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</si>
  <si>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</si>
  <si>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</si>
  <si>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</si>
  <si>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</si>
  <si>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</si>
  <si>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</si>
  <si>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</si>
  <si>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</si>
  <si>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</si>
  <si>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</si>
  <si>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</si>
  <si>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</si>
  <si>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</si>
  <si>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</si>
  <si>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</si>
  <si>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</si>
  <si>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</si>
  <si>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</si>
  <si>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</si>
  <si>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</si>
  <si>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</si>
  <si>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</si>
  <si>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</si>
  <si>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</si>
  <si>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</si>
  <si>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</si>
  <si>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</si>
  <si>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</si>
  <si>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</si>
  <si>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</si>
  <si>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</si>
  <si>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</si>
  <si>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</si>
  <si>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</si>
  <si>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</si>
  <si>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</si>
  <si>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</si>
  <si>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</si>
  <si>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</si>
  <si>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</si>
  <si>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</si>
  <si>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</si>
  <si>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</si>
  <si>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</si>
  <si>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</si>
  <si>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</si>
  <si>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</si>
  <si>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</si>
  <si>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</si>
  <si>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</si>
  <si>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</si>
  <si>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</si>
  <si>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</si>
  <si>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</si>
  <si>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</si>
  <si>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</si>
  <si>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</si>
  <si>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</si>
  <si>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</si>
  <si>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</si>
  <si>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</si>
  <si>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</si>
  <si>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</si>
  <si>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</si>
  <si>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</si>
  <si>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</si>
  <si>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</si>
  <si>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</si>
  <si>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</si>
  <si>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</si>
  <si>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</si>
  <si>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</si>
  <si>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</si>
  <si>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</si>
  <si>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</si>
  <si>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</si>
  <si>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</si>
  <si>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</si>
  <si>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</si>
  <si>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</si>
  <si>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</si>
  <si>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</si>
  <si>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</si>
  <si>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</si>
  <si>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</si>
  <si>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</si>
  <si>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</si>
  <si>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</si>
  <si>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</si>
  <si>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</si>
  <si>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</si>
  <si>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</si>
  <si>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</si>
  <si>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</si>
  <si>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</si>
  <si>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</si>
  <si>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</si>
  <si>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</si>
  <si>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</si>
  <si>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</si>
  <si>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</si>
  <si>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</si>
  <si>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</si>
  <si>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</si>
  <si>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</si>
  <si>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</si>
  <si>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</si>
  <si>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</si>
  <si>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</si>
  <si>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</si>
  <si>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</si>
  <si>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</si>
  <si>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</si>
  <si>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</si>
  <si>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</si>
  <si>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</si>
  <si>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</si>
  <si>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</si>
  <si>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</si>
  <si>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</si>
  <si>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</si>
  <si>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</si>
  <si>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</si>
  <si>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</si>
  <si>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</si>
  <si>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</si>
  <si>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</si>
  <si>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</si>
  <si>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</si>
  <si>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</si>
  <si>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</si>
  <si>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</si>
  <si>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</si>
  <si>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</si>
  <si>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</si>
  <si>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</si>
  <si>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</si>
  <si>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</si>
  <si>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</si>
  <si>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</si>
  <si>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</si>
  <si>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</si>
  <si>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</si>
  <si>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</si>
  <si>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</si>
  <si>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</si>
  <si>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</si>
  <si>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</si>
  <si>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</si>
  <si>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</si>
  <si>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</si>
  <si>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</si>
  <si>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</si>
  <si>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</si>
  <si>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</si>
  <si>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</si>
  <si>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</si>
  <si>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</si>
  <si>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</si>
  <si>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</si>
  <si>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</si>
  <si>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</si>
  <si>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</si>
  <si>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</si>
  <si>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</si>
  <si>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</si>
  <si>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</si>
  <si>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</si>
  <si>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</si>
  <si>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</si>
  <si>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</si>
  <si>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</si>
  <si>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</si>
  <si>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</si>
  <si>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</si>
  <si>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</si>
  <si>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</si>
  <si>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</si>
  <si>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</si>
  <si>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</si>
  <si>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</si>
  <si>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</si>
  <si>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</si>
  <si>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</si>
  <si>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</si>
  <si>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</si>
  <si>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</si>
  <si>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</si>
  <si>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</si>
  <si>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</si>
  <si>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</si>
  <si>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</si>
  <si>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</si>
  <si>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</si>
  <si>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</si>
  <si>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</si>
  <si>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</si>
  <si>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</si>
  <si>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</si>
  <si>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</si>
  <si>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</si>
  <si>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</si>
  <si>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</si>
  <si>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</si>
  <si>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</si>
  <si>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</si>
  <si>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</si>
  <si>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</si>
  <si>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</si>
  <si>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</si>
  <si>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</si>
  <si>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</si>
  <si>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</si>
  <si>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</si>
  <si>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</si>
  <si>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</si>
  <si>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</si>
  <si>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</si>
  <si>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</si>
  <si>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</si>
  <si>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</si>
  <si>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</si>
  <si>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</si>
  <si>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</si>
  <si>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</si>
  <si>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</si>
  <si>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</si>
  <si>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</si>
  <si>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</si>
  <si>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</si>
  <si>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</si>
  <si>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</si>
  <si>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</si>
  <si>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</si>
  <si>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</si>
  <si>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</si>
  <si>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</si>
  <si>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</si>
  <si>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</si>
  <si>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</si>
  <si>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</si>
  <si>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</si>
  <si>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</si>
  <si>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</si>
  <si>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</si>
  <si>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</si>
  <si>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</si>
  <si>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</si>
  <si>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</si>
  <si>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</si>
  <si>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</si>
  <si>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</si>
  <si>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</si>
  <si>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</si>
  <si>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</si>
  <si>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</si>
  <si>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</si>
  <si>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</si>
  <si>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</si>
  <si>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</si>
  <si>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</si>
  <si>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</si>
  <si>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</si>
  <si>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</si>
  <si>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</si>
  <si>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</si>
  <si>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</si>
  <si>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</si>
  <si>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</si>
  <si>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</si>
  <si>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</si>
  <si>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</si>
  <si>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</si>
  <si>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</si>
  <si>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</si>
  <si>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</si>
  <si>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</si>
  <si>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</si>
  <si>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</si>
  <si>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</si>
  <si>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</si>
  <si>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</si>
  <si>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</si>
  <si>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</si>
  <si>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</si>
  <si>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</si>
  <si>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</si>
  <si>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</si>
  <si>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</si>
  <si>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</si>
  <si>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</si>
  <si>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</si>
  <si>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</si>
  <si>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</si>
  <si>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</si>
  <si>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</si>
  <si>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</si>
  <si>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</si>
  <si>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</si>
  <si>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</si>
  <si>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</si>
  <si>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</si>
  <si>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</si>
  <si>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</si>
  <si>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</si>
  <si>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</si>
  <si>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</si>
  <si>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</si>
  <si>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</si>
  <si>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</si>
  <si>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</si>
  <si>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</si>
  <si>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</si>
  <si>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</si>
  <si>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</si>
  <si>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</si>
  <si>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</si>
  <si>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</si>
  <si>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</si>
  <si>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</si>
  <si>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</si>
  <si>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</si>
  <si>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</si>
  <si>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</si>
  <si>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</si>
  <si>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</si>
  <si>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</si>
  <si>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</si>
  <si>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</si>
  <si>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</si>
  <si>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</si>
  <si>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</si>
  <si>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</si>
  <si>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</si>
  <si>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</si>
  <si>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</si>
  <si>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</si>
  <si>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</si>
  <si>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</si>
  <si>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</si>
  <si>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</si>
  <si>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</si>
  <si>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</si>
  <si>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</si>
  <si>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</si>
  <si>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</si>
  <si>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</si>
  <si>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</si>
  <si>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</si>
  <si>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</si>
  <si>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</si>
  <si>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</si>
  <si>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</si>
  <si>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</si>
  <si>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</si>
  <si>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</si>
  <si>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</si>
  <si>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</si>
  <si>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</si>
  <si>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</si>
  <si>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</si>
  <si>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</si>
  <si>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</si>
  <si>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</si>
  <si>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</si>
  <si>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</si>
  <si>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</si>
  <si>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</si>
  <si>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</si>
  <si>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</si>
  <si>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</si>
  <si>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</si>
  <si>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</si>
  <si>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</si>
  <si>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</si>
  <si>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</si>
  <si>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</si>
  <si>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</si>
  <si>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</si>
  <si>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</si>
  <si>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</si>
  <si>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</si>
  <si>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</si>
  <si>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</si>
  <si>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</si>
  <si>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</si>
  <si>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</si>
  <si>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</si>
  <si>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</si>
  <si>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</si>
  <si>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</si>
  <si>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</si>
  <si>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</si>
  <si>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</si>
  <si>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</si>
  <si>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</si>
  <si>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</si>
  <si>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</si>
  <si>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</si>
  <si>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</si>
  <si>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</si>
  <si>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</si>
  <si>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</si>
  <si>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</si>
  <si>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</si>
  <si>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</si>
  <si>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</si>
  <si>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</si>
  <si>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</si>
  <si>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</si>
  <si>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</si>
  <si>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</si>
  <si>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</si>
  <si>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</si>
  <si>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</si>
  <si>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</si>
  <si>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</si>
  <si>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</si>
  <si>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</si>
  <si>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</si>
  <si>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</si>
  <si>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</si>
  <si>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</si>
  <si>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</si>
  <si>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</si>
  <si>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</si>
  <si>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</si>
  <si>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</si>
  <si>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</si>
  <si>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</si>
  <si>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</si>
  <si>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</si>
  <si>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</si>
  <si>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</si>
  <si>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</si>
  <si>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</si>
  <si>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</si>
  <si>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</si>
  <si>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</si>
  <si>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</si>
  <si>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</si>
  <si>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</si>
  <si>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</si>
  <si>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</si>
  <si>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</si>
  <si>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</si>
  <si>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</si>
  <si>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</si>
  <si>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</si>
  <si>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</si>
  <si>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</si>
  <si>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</si>
  <si>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</si>
  <si>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</si>
  <si>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</si>
  <si>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</si>
  <si>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</si>
  <si>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</si>
  <si>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</si>
  <si>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</si>
  <si>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</si>
  <si>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</si>
  <si>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</si>
  <si>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</si>
  <si>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</si>
  <si>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</si>
  <si>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</si>
  <si>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</si>
  <si>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</si>
  <si>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</si>
  <si>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</si>
  <si>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</si>
  <si>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</si>
  <si>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</si>
  <si>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</si>
  <si>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</si>
  <si>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</si>
  <si>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</si>
  <si>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</si>
  <si>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</si>
  <si>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</si>
  <si>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</si>
  <si>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</si>
  <si>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</si>
  <si>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</si>
  <si>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</si>
  <si>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</si>
  <si>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</si>
  <si>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</si>
  <si>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</si>
  <si>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</si>
  <si>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</si>
  <si>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</si>
  <si>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</si>
  <si>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</si>
  <si>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</si>
  <si>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</si>
  <si>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</si>
  <si>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</si>
  <si>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</si>
  <si>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</si>
  <si>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</si>
  <si>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</si>
  <si>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</si>
  <si>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</si>
  <si>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</si>
  <si>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</si>
  <si>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</si>
  <si>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</si>
  <si>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</si>
  <si>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</si>
  <si>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</si>
  <si>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</si>
  <si>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</si>
  <si>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</si>
  <si>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</si>
  <si>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</si>
  <si>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</si>
  <si>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</si>
  <si>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</si>
  <si>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</si>
  <si>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</si>
  <si>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</si>
  <si>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</si>
  <si>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</si>
  <si>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</si>
  <si>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</si>
  <si>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</si>
  <si>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</si>
  <si>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</si>
  <si>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</si>
  <si>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</si>
  <si>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</si>
  <si>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</si>
  <si>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</si>
  <si>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</si>
  <si>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</si>
  <si>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</si>
  <si>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</si>
  <si>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</si>
  <si>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</si>
  <si>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</si>
  <si>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</si>
  <si>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</si>
  <si>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</si>
  <si>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</si>
  <si>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</si>
  <si>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</si>
  <si>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</si>
  <si>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</si>
  <si>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</si>
  <si>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</si>
  <si>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</si>
  <si>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</si>
  <si>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</si>
  <si>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</si>
  <si>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</si>
  <si>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</si>
  <si>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</si>
  <si>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</si>
  <si>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</si>
  <si>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</si>
  <si>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</si>
  <si>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</si>
  <si>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</si>
  <si>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</si>
  <si>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</si>
  <si>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</si>
  <si>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</si>
  <si>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</si>
  <si>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</si>
  <si>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</si>
  <si>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</si>
  <si>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</si>
  <si>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</si>
  <si>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</si>
  <si>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</si>
  <si>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</si>
  <si>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</si>
  <si>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</si>
  <si>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</si>
  <si>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</si>
  <si>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</si>
  <si>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</si>
  <si>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</si>
  <si>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</si>
  <si>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</si>
  <si>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</si>
  <si>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</si>
  <si>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</si>
  <si>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</si>
  <si>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</si>
  <si>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</si>
  <si>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</si>
  <si>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</si>
  <si>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</si>
  <si>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</si>
  <si>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</si>
  <si>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</si>
  <si>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</si>
  <si>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</si>
  <si>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</si>
  <si>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</si>
  <si>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</si>
  <si>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</si>
  <si>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</si>
  <si>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</si>
  <si>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</si>
  <si>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</si>
  <si>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</si>
  <si>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</si>
  <si>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</si>
  <si>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</si>
  <si>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</si>
  <si>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</si>
  <si>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</si>
  <si>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</si>
  <si>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</si>
  <si>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</si>
  <si>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</si>
  <si>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</si>
  <si>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</si>
  <si>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</si>
  <si>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</si>
  <si>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</si>
  <si>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</si>
  <si>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</si>
  <si>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</si>
  <si>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</si>
  <si>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</si>
  <si>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</si>
  <si>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</si>
  <si>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</si>
  <si>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</si>
  <si>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</si>
  <si>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</si>
  <si>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</si>
  <si>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</si>
  <si>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</si>
  <si>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</si>
  <si>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</si>
  <si>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</si>
  <si>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</si>
  <si>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</si>
  <si>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</si>
  <si>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</si>
  <si>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</si>
  <si>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</si>
  <si>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</si>
  <si>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</si>
  <si>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</si>
  <si>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</si>
  <si>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</si>
  <si>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</si>
  <si>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</si>
  <si>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</si>
  <si>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</si>
  <si>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</si>
  <si>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</si>
  <si>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</si>
  <si>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</si>
  <si>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</si>
  <si>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</si>
  <si>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</si>
  <si>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</si>
  <si>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</si>
  <si>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</si>
  <si>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</si>
  <si>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</si>
  <si>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</si>
  <si>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</si>
  <si>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</si>
  <si>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</si>
  <si>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</si>
  <si>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</si>
  <si>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</si>
  <si>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</si>
  <si>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</si>
  <si>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</si>
  <si>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</si>
  <si>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</si>
  <si>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</si>
  <si>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</si>
  <si>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</si>
  <si>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</si>
  <si>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</si>
  <si>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</si>
  <si>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</si>
  <si>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</si>
  <si>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</si>
  <si>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</si>
  <si>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</si>
  <si>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</si>
  <si>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</si>
  <si>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</si>
  <si>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</si>
  <si>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</si>
  <si>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</si>
  <si>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</si>
  <si>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</si>
  <si>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</si>
  <si>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</si>
  <si>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</si>
  <si>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</si>
  <si>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</si>
  <si>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</si>
  <si>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</si>
  <si>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</si>
  <si>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</si>
  <si>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</si>
  <si>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</si>
  <si>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</si>
  <si>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</si>
  <si>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</si>
  <si>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</si>
  <si>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</si>
  <si>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</si>
  <si>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</si>
  <si>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</si>
  <si>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</si>
  <si>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</si>
  <si>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</si>
  <si>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</si>
  <si>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</si>
  <si>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</si>
  <si>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</si>
  <si>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</si>
  <si>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</si>
  <si>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</si>
  <si>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</si>
  <si>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</si>
  <si>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</si>
  <si>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</si>
  <si>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</si>
  <si>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</si>
  <si>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</si>
  <si>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</si>
  <si>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</si>
  <si>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</si>
  <si>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</si>
  <si>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</si>
  <si>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</si>
  <si>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</si>
  <si>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</si>
  <si>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</si>
  <si>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</si>
  <si>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</si>
  <si>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</si>
  <si>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</si>
  <si>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</si>
  <si>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</si>
  <si>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</si>
  <si>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</si>
  <si>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</si>
  <si>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</si>
  <si>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</si>
  <si>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</si>
  <si>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</si>
  <si>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</si>
  <si>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</si>
  <si>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</si>
  <si>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</si>
  <si>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</si>
  <si>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</si>
  <si>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</si>
  <si>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</si>
  <si>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</si>
  <si>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</si>
  <si>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</si>
  <si>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</si>
  <si>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</si>
  <si>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</si>
  <si>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</si>
  <si>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</si>
  <si>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</si>
  <si>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</si>
  <si>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</si>
  <si>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</si>
  <si>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</si>
  <si>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</si>
  <si>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</si>
  <si>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</si>
  <si>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</si>
  <si>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</si>
  <si>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</si>
  <si>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</si>
  <si>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</si>
  <si>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</si>
  <si>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</si>
  <si>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</si>
  <si>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</si>
  <si>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</si>
  <si>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</si>
  <si>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</si>
  <si>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</si>
  <si>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</si>
  <si>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</si>
  <si>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</si>
  <si>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</si>
  <si>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</si>
  <si>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</si>
  <si>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</si>
  <si>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</si>
  <si>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</si>
  <si>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</si>
  <si>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</si>
  <si>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</si>
  <si>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</si>
  <si>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</si>
  <si>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</si>
  <si>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</si>
  <si>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</si>
  <si>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</si>
  <si>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</si>
  <si>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</si>
  <si>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</si>
  <si>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</si>
  <si>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</si>
  <si>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</si>
  <si>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</si>
  <si>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</si>
  <si>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</si>
  <si>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</si>
  <si>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</si>
  <si>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</si>
  <si>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</si>
  <si>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</si>
  <si>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</si>
  <si>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</si>
  <si>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</si>
  <si>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</si>
  <si>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</si>
  <si>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</si>
  <si>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</si>
  <si>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</si>
  <si>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</si>
  <si>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</si>
  <si>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</si>
  <si>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</si>
  <si>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</si>
  <si>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</si>
  <si>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</si>
  <si>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</si>
  <si>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</si>
  <si>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</si>
  <si>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</si>
  <si>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</si>
  <si>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</si>
  <si>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</si>
  <si>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</si>
  <si>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</si>
  <si>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</si>
  <si>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</si>
  <si>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</si>
  <si>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</si>
  <si>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</si>
  <si>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</si>
  <si>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</si>
  <si>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</si>
  <si>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</si>
  <si>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</si>
  <si>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</si>
  <si>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</si>
  <si>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</si>
  <si>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</si>
  <si>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</si>
  <si>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</si>
  <si>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</si>
  <si>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</si>
  <si>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</si>
  <si>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</si>
  <si>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</si>
  <si>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</si>
  <si>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</si>
  <si>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</si>
  <si>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</si>
  <si>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</si>
  <si>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</si>
  <si>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</si>
  <si>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</si>
  <si>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</si>
  <si>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</si>
  <si>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</si>
  <si>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</si>
  <si>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</si>
  <si>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</si>
  <si>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</si>
  <si>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</si>
  <si>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</si>
  <si>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</si>
  <si>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</si>
  <si>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</si>
  <si>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</si>
  <si>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</si>
  <si>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</si>
  <si>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</si>
  <si>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</si>
  <si>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</si>
  <si>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</si>
  <si>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</si>
  <si>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</si>
  <si>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</si>
  <si>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</si>
  <si>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</si>
  <si>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</si>
  <si>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</si>
  <si>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</si>
  <si>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</si>
  <si>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</si>
  <si>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</si>
  <si>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</si>
  <si>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</si>
  <si>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</si>
  <si>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</si>
  <si>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</si>
  <si>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</si>
  <si>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</si>
  <si>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</si>
  <si>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</si>
  <si>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</si>
  <si>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</si>
  <si>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</si>
  <si>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</si>
  <si>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</si>
  <si>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</si>
  <si>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</si>
  <si>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</si>
  <si>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</si>
  <si>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</si>
  <si>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</si>
  <si>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</si>
  <si>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</si>
  <si>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</si>
  <si>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</si>
  <si>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</si>
  <si>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</si>
  <si>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</si>
  <si>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</si>
  <si>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</si>
  <si>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</si>
  <si>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</si>
  <si>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</si>
  <si>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</si>
  <si>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</si>
  <si>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</si>
  <si>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</si>
  <si>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</si>
  <si>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</si>
  <si>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</si>
  <si>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</si>
  <si>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</si>
  <si>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</si>
  <si>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</si>
  <si>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</si>
  <si>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</si>
  <si>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</si>
  <si>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</si>
  <si>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</si>
  <si>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</si>
  <si>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</si>
  <si>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</si>
  <si>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</si>
  <si>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</si>
  <si>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</si>
  <si>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</si>
  <si>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</si>
  <si>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</si>
  <si>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</si>
  <si>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</si>
  <si>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</si>
  <si>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</si>
  <si>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</si>
  <si>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</si>
  <si>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</si>
  <si>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</si>
  <si>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</si>
  <si>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</si>
  <si>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</si>
  <si>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</si>
  <si>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</si>
  <si>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</si>
  <si>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</si>
  <si>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</si>
  <si>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</si>
  <si>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</si>
  <si>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</si>
  <si>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</si>
  <si>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</si>
  <si>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</si>
  <si>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</si>
  <si>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</si>
  <si>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</si>
  <si>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</si>
  <si>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</si>
  <si>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</si>
  <si>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</si>
  <si>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</si>
  <si>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</si>
  <si>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</si>
  <si>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</si>
  <si>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</si>
  <si>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</si>
  <si>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</si>
  <si>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</si>
  <si>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</si>
  <si>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</si>
  <si>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</si>
  <si>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</si>
  <si>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</si>
  <si>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</si>
  <si>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</si>
  <si>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</si>
  <si>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</si>
  <si>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</si>
  <si>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</si>
  <si>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</si>
  <si>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</si>
  <si>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</si>
  <si>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</si>
  <si>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</si>
  <si>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</si>
  <si>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</si>
  <si>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</si>
  <si>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</si>
  <si>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</si>
  <si>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</si>
  <si>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</si>
  <si>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</si>
  <si>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</si>
  <si>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</si>
  <si>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</si>
  <si>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</si>
  <si>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</si>
  <si>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</si>
  <si>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</si>
  <si>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</si>
  <si>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</si>
  <si>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</si>
  <si>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</si>
  <si>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</si>
  <si>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</si>
  <si>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</si>
  <si>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</si>
  <si>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</si>
  <si>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</si>
  <si>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</si>
  <si>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</si>
  <si>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</si>
  <si>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</si>
  <si>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</si>
  <si>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</si>
  <si>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</si>
  <si>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</si>
  <si>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</si>
  <si>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</si>
  <si>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</si>
  <si>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</si>
  <si>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</si>
  <si>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</si>
  <si>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</si>
  <si>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</si>
  <si>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</si>
  <si>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</si>
  <si>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</si>
  <si>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</si>
  <si>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</si>
  <si>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</si>
  <si>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</si>
  <si>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</si>
  <si>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</si>
  <si>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</si>
  <si>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</si>
  <si>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</si>
  <si>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</si>
  <si>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</si>
  <si>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</si>
  <si>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</si>
  <si>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</si>
  <si>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</si>
  <si>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</si>
  <si>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</si>
  <si>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</si>
  <si>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</si>
  <si>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</si>
  <si>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</si>
  <si>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</si>
  <si>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</si>
  <si>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</si>
  <si>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</si>
  <si>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</si>
  <si>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</si>
  <si>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</si>
  <si>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</si>
  <si>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</si>
  <si>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</si>
  <si>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</si>
  <si>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</si>
  <si>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</si>
  <si>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</si>
  <si>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</si>
  <si>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</si>
  <si>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</si>
  <si>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</si>
  <si>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</si>
  <si>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</si>
  <si>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</si>
  <si>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</si>
  <si>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</si>
  <si>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</si>
  <si>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</si>
  <si>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</si>
  <si>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</si>
  <si>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</si>
  <si>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</si>
  <si>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</si>
  <si>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</si>
  <si>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</si>
  <si>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</si>
  <si>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</si>
  <si>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</si>
  <si>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</si>
  <si>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</si>
  <si>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</si>
  <si>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</si>
  <si>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</si>
  <si>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</si>
  <si>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</si>
  <si>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</si>
  <si>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</si>
  <si>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</si>
  <si>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</si>
  <si>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</si>
  <si>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</si>
  <si>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</si>
  <si>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</si>
  <si>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</si>
  <si>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</si>
  <si>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</si>
  <si>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</si>
  <si>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</si>
  <si>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</si>
  <si>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</si>
  <si>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</si>
  <si>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</si>
  <si>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</si>
  <si>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</si>
  <si>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</si>
  <si>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</si>
  <si>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</si>
  <si>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</si>
  <si>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</si>
  <si>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</si>
  <si>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</si>
  <si>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</si>
  <si>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</si>
  <si>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</si>
  <si>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</si>
  <si>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</si>
  <si>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</si>
  <si>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</si>
  <si>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</si>
  <si>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</si>
  <si>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</si>
  <si>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</si>
  <si>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</si>
  <si>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</si>
  <si>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</si>
  <si>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</si>
  <si>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</si>
  <si>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</si>
  <si>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</si>
  <si>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</si>
  <si>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</si>
  <si>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</si>
  <si>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</si>
  <si>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</si>
  <si>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</si>
  <si>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</si>
  <si>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</si>
  <si>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</si>
  <si>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</si>
  <si>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</si>
  <si>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</si>
  <si>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</si>
  <si>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</si>
  <si>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</si>
  <si>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</si>
  <si>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</si>
  <si>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</si>
  <si>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</si>
  <si>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</si>
  <si>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</si>
  <si>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</si>
  <si>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</si>
  <si>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</si>
  <si>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</si>
  <si>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</si>
  <si>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</si>
  <si>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</si>
  <si>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</si>
  <si>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</si>
  <si>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</si>
  <si>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</si>
  <si>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</si>
  <si>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</si>
  <si>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</si>
  <si>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</si>
  <si>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</si>
  <si>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</si>
  <si>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</si>
  <si>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</si>
  <si>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</si>
  <si>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</si>
  <si>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</si>
  <si>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</si>
  <si>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</si>
  <si>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</si>
  <si>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</si>
  <si>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</si>
  <si>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</si>
  <si>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</si>
  <si>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</si>
  <si>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</si>
  <si>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</si>
  <si>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</si>
  <si>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</si>
  <si>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</si>
  <si>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</si>
  <si>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</si>
  <si>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</si>
  <si>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</si>
  <si>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</si>
  <si>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</si>
  <si>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</si>
  <si>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</si>
  <si>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</si>
  <si>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</si>
  <si>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</si>
  <si>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</si>
  <si>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</si>
  <si>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</si>
  <si>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</si>
  <si>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</si>
  <si>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</si>
  <si>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</si>
  <si>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</si>
  <si>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</si>
  <si>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</si>
  <si>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</si>
  <si>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</si>
  <si>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</si>
  <si>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</si>
  <si>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</si>
  <si>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</si>
  <si>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</si>
  <si>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</si>
  <si>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</si>
  <si>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</si>
  <si>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</si>
  <si>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</si>
  <si>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</si>
  <si>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</si>
  <si>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</si>
  <si>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</si>
  <si>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</si>
  <si>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</si>
  <si>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</si>
  <si>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</si>
  <si>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</si>
  <si>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</si>
  <si>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</si>
  <si>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</si>
  <si>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</si>
  <si>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</si>
  <si>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</si>
  <si>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</si>
  <si>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</si>
  <si>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</si>
  <si>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</si>
  <si>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</si>
  <si>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</si>
  <si>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</si>
  <si>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</si>
  <si>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</si>
  <si>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</si>
  <si>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</si>
  <si>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</si>
  <si>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</si>
  <si>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</si>
  <si>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</si>
  <si>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</si>
  <si>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</si>
  <si>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</si>
  <si>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</si>
  <si>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</si>
  <si>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</si>
  <si>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</si>
  <si>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</si>
  <si>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</si>
  <si>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</si>
  <si>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</si>
  <si>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</si>
  <si>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</si>
  <si>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</si>
  <si>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</si>
  <si>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</si>
  <si>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</si>
  <si>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</si>
  <si>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</si>
  <si>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</si>
  <si>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</si>
  <si>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</si>
  <si>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</si>
  <si>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</si>
  <si>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</si>
  <si>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</si>
  <si>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</si>
  <si>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</si>
  <si>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</si>
  <si>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</si>
  <si>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</si>
  <si>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</si>
  <si>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</si>
  <si>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</si>
  <si>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</si>
  <si>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</si>
  <si>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</si>
  <si>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</si>
  <si>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</si>
  <si>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</si>
  <si>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</si>
  <si>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</si>
  <si>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</si>
  <si>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</si>
  <si>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</si>
  <si>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</si>
  <si>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</si>
  <si>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</si>
  <si>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</si>
  <si>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</si>
  <si>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</si>
  <si>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</si>
  <si>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</si>
  <si>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</si>
  <si>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</si>
  <si>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</si>
  <si>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</si>
  <si>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</si>
  <si>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</si>
  <si>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</si>
  <si>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</si>
  <si>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</si>
  <si>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</si>
  <si>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</si>
  <si>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</si>
  <si>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</si>
  <si>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</si>
  <si>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</si>
  <si>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</si>
  <si>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</si>
  <si>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</si>
  <si>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</si>
  <si>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</si>
  <si>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</si>
  <si>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</si>
  <si>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</si>
  <si>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</si>
  <si>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</si>
  <si>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</si>
  <si>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</si>
  <si>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</si>
  <si>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</si>
  <si>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</si>
  <si>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</si>
  <si>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</si>
  <si>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</si>
  <si>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</si>
  <si>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</si>
  <si>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</si>
  <si>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</si>
  <si>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</si>
  <si>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</si>
  <si>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</si>
  <si>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</si>
  <si>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</si>
  <si>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</si>
  <si>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</si>
  <si>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</si>
  <si>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</si>
  <si>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</si>
  <si>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</si>
  <si>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</si>
  <si>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</si>
  <si>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</si>
  <si>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</si>
  <si>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</si>
  <si>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</si>
  <si>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</si>
  <si>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</si>
  <si>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</si>
  <si>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</si>
  <si>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</si>
  <si>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</si>
  <si>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</si>
  <si>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</si>
  <si>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</si>
  <si>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</si>
  <si>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</si>
  <si>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</si>
  <si>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</si>
  <si>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</si>
  <si>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</si>
  <si>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</si>
  <si>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</si>
  <si>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</si>
  <si>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</si>
  <si>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</si>
  <si>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</si>
  <si>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</si>
  <si>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</si>
  <si>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</si>
  <si>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</si>
  <si>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</si>
  <si>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</si>
  <si>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</si>
  <si>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</si>
  <si>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</si>
  <si>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</si>
  <si>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</si>
  <si>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</si>
  <si>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</si>
  <si>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</si>
  <si>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</si>
  <si>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</si>
  <si>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</si>
  <si>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</si>
  <si>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</si>
  <si>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</si>
  <si>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</si>
  <si>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</si>
  <si>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</si>
  <si>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</si>
  <si>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</si>
  <si>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</si>
  <si>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</si>
  <si>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</si>
  <si>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</si>
  <si>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</si>
  <si>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</si>
  <si>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</si>
  <si>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</si>
  <si>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</si>
  <si>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</si>
  <si>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</si>
  <si>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</si>
  <si>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</si>
  <si>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</si>
  <si>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</si>
  <si>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</si>
  <si>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</si>
  <si>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</si>
  <si>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</si>
  <si>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</si>
  <si>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</si>
  <si>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</si>
  <si>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</si>
  <si>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</si>
  <si>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</si>
  <si>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</si>
  <si>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</si>
  <si>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</si>
  <si>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</si>
  <si>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</si>
  <si>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</si>
  <si>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</si>
  <si>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</si>
  <si>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</si>
  <si>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</si>
  <si>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</si>
  <si>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</si>
  <si>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</si>
  <si>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</si>
  <si>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</si>
  <si>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</si>
  <si>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</si>
  <si>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</si>
  <si>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</si>
  <si>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</si>
  <si>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</si>
  <si>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</si>
  <si>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</si>
  <si>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</si>
  <si>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</si>
  <si>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</si>
  <si>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</si>
  <si>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</si>
  <si>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</si>
  <si>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</si>
  <si>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</si>
  <si>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</si>
  <si>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</si>
  <si>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</si>
  <si>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</si>
  <si>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</si>
  <si>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</si>
  <si>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</si>
  <si>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</si>
  <si>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</si>
  <si>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</si>
  <si>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</si>
  <si>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</si>
  <si>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</si>
  <si>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</si>
  <si>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</si>
  <si>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</si>
  <si>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</si>
  <si>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</si>
  <si>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</si>
  <si>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</si>
  <si>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</si>
  <si>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</si>
  <si>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</si>
  <si>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</si>
  <si>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</si>
  <si>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</si>
  <si>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</si>
  <si>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</si>
  <si>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</si>
  <si>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</si>
  <si>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</si>
  <si>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</si>
  <si>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</si>
  <si>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</si>
  <si>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</si>
  <si>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</si>
  <si>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</si>
  <si>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</si>
  <si>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</si>
  <si>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</si>
  <si>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</si>
  <si>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</si>
  <si>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</si>
  <si>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</si>
  <si>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</si>
  <si>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</si>
  <si>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</si>
  <si>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</si>
  <si>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</si>
  <si>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</si>
  <si>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</si>
  <si>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</si>
  <si>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</si>
  <si>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</si>
  <si>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</si>
  <si>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</si>
  <si>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</si>
  <si>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</si>
  <si>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</si>
  <si>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</si>
  <si>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</si>
  <si>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</si>
  <si>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</si>
  <si>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</si>
  <si>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</si>
  <si>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</si>
  <si>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</si>
  <si>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</si>
  <si>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</si>
  <si>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</si>
  <si>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</si>
  <si>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</si>
  <si>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</si>
  <si>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</si>
  <si>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</si>
  <si>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</si>
  <si>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</si>
  <si>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</si>
  <si>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</si>
  <si>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</si>
  <si>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</si>
  <si>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</si>
  <si>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</si>
  <si>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</si>
  <si>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</si>
  <si>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</si>
  <si>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</si>
  <si>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</si>
  <si>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</si>
  <si>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</si>
  <si>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</si>
  <si>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</si>
  <si>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</si>
  <si>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</si>
  <si>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</si>
  <si>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</si>
  <si>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</si>
  <si>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</si>
  <si>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</si>
  <si>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</si>
  <si>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</si>
  <si>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</si>
  <si>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</si>
  <si>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</si>
  <si>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</si>
  <si>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</si>
  <si>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</si>
  <si>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</si>
  <si>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</si>
  <si>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</si>
  <si>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</si>
  <si>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</si>
  <si>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</si>
  <si>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</si>
  <si>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</si>
  <si>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</si>
  <si>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</si>
  <si>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</si>
  <si>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</si>
  <si>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</si>
  <si>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</si>
  <si>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</si>
  <si>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</si>
  <si>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</si>
  <si>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</si>
  <si>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</si>
  <si>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</si>
  <si>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</si>
  <si>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</si>
  <si>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</si>
  <si>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</si>
  <si>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</si>
  <si>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</si>
  <si>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</si>
  <si>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</si>
  <si>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</si>
  <si>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</si>
  <si>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</si>
  <si>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</si>
  <si>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</si>
  <si>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</si>
  <si>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</si>
  <si>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</si>
  <si>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</si>
  <si>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</si>
  <si>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</si>
  <si>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</si>
  <si>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</si>
  <si>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</si>
  <si>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</si>
  <si>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</si>
  <si>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</si>
  <si>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</si>
  <si>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</si>
  <si>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</si>
  <si>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</si>
  <si>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</si>
  <si>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</si>
  <si>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</si>
  <si>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</si>
  <si>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</si>
  <si>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</si>
  <si>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</si>
  <si>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</si>
  <si>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</si>
  <si>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</si>
  <si>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</si>
  <si>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</si>
  <si>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</si>
  <si>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</si>
  <si>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</si>
  <si>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</si>
  <si>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</si>
  <si>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</si>
  <si>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</si>
  <si>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</si>
  <si>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</si>
  <si>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</si>
  <si>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</si>
  <si>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</si>
  <si>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</si>
  <si>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</si>
  <si>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</si>
  <si>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</si>
  <si>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</si>
  <si>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</si>
  <si>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</si>
  <si>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</si>
  <si>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</si>
  <si>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</si>
  <si>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</si>
  <si>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</si>
  <si>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</si>
  <si>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</si>
  <si>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</si>
  <si>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</si>
  <si>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</si>
  <si>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</si>
  <si>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</si>
  <si>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</si>
  <si>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</si>
  <si>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</si>
  <si>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</si>
  <si>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</si>
  <si>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</si>
  <si>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</si>
  <si>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</si>
  <si>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</si>
  <si>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</si>
  <si>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</si>
  <si>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</si>
  <si>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</si>
  <si>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</si>
  <si>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</si>
  <si>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</si>
  <si>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</si>
  <si>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</si>
  <si>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</si>
  <si>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</si>
  <si>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</si>
  <si>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</si>
  <si>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</si>
  <si>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</si>
  <si>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</si>
  <si>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</si>
  <si>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</si>
  <si>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</si>
  <si>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</si>
  <si>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</si>
  <si>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</si>
  <si>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</si>
  <si>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</si>
  <si>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</si>
  <si>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</si>
  <si>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</si>
  <si>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</si>
  <si>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</si>
  <si>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</si>
  <si>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</si>
  <si>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</si>
  <si>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</si>
  <si>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</si>
  <si>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</si>
  <si>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</si>
  <si>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</si>
  <si>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</si>
  <si>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</si>
  <si>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</si>
  <si>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</si>
  <si>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</si>
  <si>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</si>
  <si>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</si>
  <si>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</si>
  <si>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</si>
  <si>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</si>
  <si>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</si>
  <si>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</si>
  <si>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</si>
  <si>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</si>
  <si>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</si>
  <si>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</si>
  <si>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</si>
  <si>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</si>
  <si>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</si>
  <si>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</si>
  <si>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</si>
  <si>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</si>
  <si>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</si>
  <si>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</si>
  <si>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</si>
  <si>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</si>
  <si>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</si>
  <si>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</si>
  <si>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</si>
  <si>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</si>
  <si>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</si>
  <si>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</si>
  <si>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</si>
  <si>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</si>
  <si>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</si>
  <si>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</si>
  <si>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</si>
  <si>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</si>
  <si>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</si>
  <si>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</si>
  <si>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</si>
  <si>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</si>
  <si>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</si>
  <si>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</si>
  <si>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</si>
  <si>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</si>
  <si>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</si>
  <si>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</si>
  <si>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</si>
  <si>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</si>
  <si>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</si>
  <si>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</si>
  <si>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</si>
  <si>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</si>
  <si>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</si>
  <si>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</si>
  <si>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</si>
  <si>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</si>
  <si>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</si>
  <si>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</si>
  <si>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</si>
  <si>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</si>
  <si>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</si>
  <si>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</si>
  <si>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</si>
  <si>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</si>
  <si>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</si>
  <si>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</si>
  <si>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</si>
  <si>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</si>
  <si>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</si>
  <si>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</si>
  <si>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</si>
  <si>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</si>
  <si>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</si>
  <si>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</si>
  <si>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</si>
  <si>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</si>
  <si>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</si>
  <si>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</si>
  <si>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</si>
  <si>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</si>
  <si>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</si>
  <si>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</si>
  <si>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</si>
  <si>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</si>
  <si>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</si>
  <si>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</si>
  <si>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</si>
  <si>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</si>
  <si>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</si>
  <si>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</si>
  <si>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</si>
  <si>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</si>
  <si>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</si>
  <si>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</si>
  <si>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</si>
  <si>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</si>
  <si>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</si>
  <si>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</si>
  <si>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</si>
  <si>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</si>
  <si>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</si>
  <si>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</si>
  <si>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</si>
  <si>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</si>
  <si>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</si>
  <si>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</si>
  <si>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</si>
  <si>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</si>
  <si>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</si>
  <si>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</si>
  <si>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</si>
  <si>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</si>
  <si>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</si>
  <si>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</si>
  <si>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</si>
  <si>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</si>
  <si>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</si>
  <si>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</si>
  <si>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</si>
  <si>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</si>
  <si>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</si>
  <si>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</si>
  <si>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</si>
  <si>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</si>
  <si>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</si>
  <si>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</si>
  <si>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</si>
  <si>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</si>
  <si>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</si>
  <si>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</si>
  <si>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</si>
  <si>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</si>
  <si>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</si>
  <si>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</si>
  <si>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</si>
  <si>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</si>
  <si>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</si>
  <si>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</si>
  <si>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</si>
  <si>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</si>
  <si>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</si>
  <si>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</si>
  <si>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</si>
  <si>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</si>
  <si>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</si>
  <si>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</si>
  <si>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</si>
  <si>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</si>
  <si>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</si>
  <si>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</si>
  <si>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</si>
  <si>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</si>
  <si>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</si>
  <si>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</si>
  <si>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</si>
  <si>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</si>
  <si>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</si>
  <si>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</si>
  <si>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</si>
  <si>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</si>
  <si>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</si>
  <si>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</si>
  <si>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</si>
  <si>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</si>
  <si>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</si>
  <si>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</si>
  <si>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</si>
  <si>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</si>
  <si>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</si>
  <si>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</si>
  <si>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</si>
  <si>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</si>
  <si>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</si>
  <si>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</si>
  <si>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</si>
  <si>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</si>
  <si>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</si>
  <si>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</si>
  <si>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</si>
  <si>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</si>
  <si>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</si>
  <si>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</si>
  <si>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</si>
  <si>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</si>
  <si>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</si>
  <si>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</si>
  <si>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</si>
  <si>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</si>
  <si>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</si>
  <si>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</si>
  <si>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</si>
  <si>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</si>
  <si>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</si>
  <si>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</si>
  <si>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</si>
  <si>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</si>
  <si>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</si>
  <si>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</si>
  <si>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</si>
  <si>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</si>
  <si>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</si>
  <si>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</si>
  <si>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</si>
  <si>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</si>
  <si>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</si>
  <si>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</si>
  <si>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</si>
  <si>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</si>
  <si>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</si>
  <si>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</si>
  <si>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</si>
  <si>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</si>
  <si>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</si>
  <si>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</si>
  <si>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</si>
  <si>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</si>
  <si>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</si>
  <si>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</si>
  <si>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</si>
  <si>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</si>
  <si>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</si>
  <si>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</si>
  <si>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</si>
  <si>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</si>
  <si>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</si>
  <si>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</si>
  <si>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</si>
  <si>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</si>
  <si>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</si>
  <si>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</si>
  <si>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</si>
  <si>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</si>
  <si>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</si>
  <si>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</si>
  <si>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</si>
  <si>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</si>
  <si>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</si>
  <si>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</si>
  <si>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</si>
  <si>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</si>
  <si>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</si>
  <si>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</si>
  <si>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</si>
  <si>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</si>
  <si>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</si>
  <si>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</si>
  <si>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</si>
  <si>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</si>
  <si>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</si>
  <si>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</si>
  <si>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</si>
  <si>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</si>
  <si>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</si>
  <si>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</si>
  <si>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</si>
  <si>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</si>
  <si>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</si>
  <si>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</si>
  <si>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</si>
  <si>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</si>
  <si>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</si>
  <si>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</si>
  <si>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</si>
  <si>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</si>
  <si>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</si>
  <si>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</si>
  <si>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</si>
  <si>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</si>
  <si>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</si>
  <si>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</si>
  <si>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</si>
  <si>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</si>
  <si>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</si>
  <si>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</si>
  <si>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</si>
  <si>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</si>
  <si>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</si>
  <si>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</si>
  <si>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</si>
  <si>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</si>
  <si>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</si>
  <si>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</si>
  <si>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</si>
  <si>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</si>
  <si>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</si>
  <si>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</si>
  <si>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</si>
  <si>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</si>
  <si>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</si>
  <si>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</si>
  <si>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</si>
  <si>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</si>
  <si>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</si>
  <si>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</si>
  <si>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</si>
  <si>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</si>
  <si>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</si>
  <si>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</si>
  <si>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</si>
  <si>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</si>
  <si>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</si>
  <si>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</si>
  <si>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</si>
  <si>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</si>
  <si>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</si>
  <si>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</si>
  <si>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</si>
  <si>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</si>
  <si>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</si>
  <si>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</si>
  <si>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</si>
  <si>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</si>
  <si>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</si>
  <si>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</si>
  <si>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</si>
  <si>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</si>
  <si>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</si>
  <si>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</si>
  <si>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</si>
  <si>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</si>
  <si>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</si>
  <si>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</si>
  <si>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</si>
  <si>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</si>
  <si>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</si>
  <si>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</si>
  <si>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</si>
  <si>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</si>
  <si>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</si>
  <si>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</si>
  <si>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</si>
  <si>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</si>
  <si>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</si>
  <si>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</si>
  <si>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</si>
  <si>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</si>
  <si>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</si>
  <si>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</si>
  <si>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</si>
  <si>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</si>
  <si>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</si>
  <si>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</si>
  <si>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</si>
  <si>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</si>
  <si>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</si>
  <si>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</si>
  <si>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</si>
  <si>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</si>
  <si>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</si>
  <si>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</si>
  <si>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</si>
  <si>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</si>
  <si>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</si>
  <si>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</si>
  <si>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</si>
  <si>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</si>
  <si>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</si>
  <si>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</si>
  <si>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</si>
  <si>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</si>
  <si>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</si>
  <si>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</si>
  <si>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</si>
  <si>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</si>
  <si>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</si>
  <si>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</si>
  <si>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</si>
  <si>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</si>
  <si>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</si>
  <si>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</si>
  <si>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</si>
  <si>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</si>
  <si>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</si>
  <si>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</si>
  <si>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</si>
  <si>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</si>
  <si>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</si>
  <si>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</si>
  <si>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</si>
  <si>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</si>
  <si>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</si>
  <si>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</si>
  <si>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</si>
  <si>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</si>
  <si>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</si>
  <si>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</si>
  <si>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</si>
  <si>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</si>
  <si>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</si>
  <si>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</si>
  <si>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</si>
  <si>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</si>
  <si>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</si>
  <si>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</si>
  <si>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</si>
  <si>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</si>
  <si>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</si>
  <si>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</si>
  <si>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</si>
  <si>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</si>
  <si>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</si>
  <si>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</si>
  <si>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</si>
  <si>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</si>
  <si>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</si>
  <si>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</si>
  <si>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</si>
  <si>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</si>
  <si>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</si>
  <si>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</si>
  <si>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</si>
  <si>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</si>
  <si>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</si>
  <si>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</si>
  <si>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</si>
  <si>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</si>
  <si>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</si>
  <si>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</si>
  <si>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</si>
  <si>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</si>
  <si>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</si>
  <si>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</si>
  <si>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</si>
  <si>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</si>
  <si>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</si>
  <si>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</si>
  <si>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</si>
  <si>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</si>
  <si>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</si>
  <si>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</si>
  <si>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</si>
  <si>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</si>
  <si>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</si>
  <si>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</si>
  <si>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</si>
  <si>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</si>
  <si>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</si>
  <si>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</si>
  <si>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</si>
  <si>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</si>
  <si>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</si>
  <si>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</si>
  <si>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</si>
  <si>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</si>
  <si>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</si>
  <si>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</si>
  <si>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</si>
  <si>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</si>
  <si>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</si>
  <si>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</si>
  <si>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</si>
  <si>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</si>
  <si>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</si>
  <si>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</si>
  <si>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</si>
  <si>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</si>
  <si>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</si>
  <si>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</si>
  <si>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</si>
  <si>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</si>
  <si>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</si>
  <si>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</si>
  <si>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</si>
  <si>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</si>
  <si>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</si>
  <si>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</si>
  <si>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</si>
  <si>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</si>
  <si>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</si>
  <si>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</si>
  <si>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</si>
  <si>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</si>
  <si>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</si>
  <si>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</si>
  <si>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</si>
  <si>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</si>
  <si>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</si>
  <si>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</si>
  <si>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</si>
  <si>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</si>
  <si>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</si>
  <si>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</si>
  <si>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</si>
  <si>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</si>
  <si>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</si>
  <si>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</si>
  <si>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</si>
  <si>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</si>
  <si>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</si>
  <si>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</si>
  <si>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</si>
  <si>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</si>
  <si>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</si>
  <si>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</si>
  <si>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</si>
  <si>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</si>
  <si>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</si>
  <si>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</si>
  <si>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</si>
  <si>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</si>
  <si>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</si>
  <si>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</si>
  <si>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</si>
  <si>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</si>
  <si>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</si>
  <si>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</si>
  <si>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</si>
  <si>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</si>
  <si>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</si>
  <si>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</si>
  <si>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</si>
  <si>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</si>
  <si>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</si>
  <si>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</si>
  <si>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</si>
  <si>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</si>
  <si>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</si>
  <si>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</si>
  <si>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</si>
  <si>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</si>
  <si>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</si>
  <si>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</si>
  <si>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</si>
  <si>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</si>
  <si>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</si>
  <si>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</si>
  <si>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</si>
  <si>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</si>
  <si>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</si>
  <si>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</si>
  <si>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</si>
  <si>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</si>
  <si>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</si>
  <si>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</si>
  <si>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</si>
  <si>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</si>
  <si>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</si>
  <si>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</si>
  <si>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</si>
  <si>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</si>
  <si>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</si>
  <si>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</si>
  <si>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</si>
  <si>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</si>
  <si>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</si>
  <si>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</si>
  <si>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</si>
  <si>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</si>
  <si>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</si>
  <si>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</si>
  <si>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</si>
  <si>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</si>
  <si>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</si>
  <si>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</si>
  <si>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</si>
  <si>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</si>
  <si>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</si>
  <si>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</si>
  <si>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</si>
  <si>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</si>
  <si>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</si>
  <si>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</si>
  <si>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</si>
  <si>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</si>
  <si>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</si>
  <si>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</si>
  <si>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</si>
  <si>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</si>
  <si>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</si>
  <si>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</si>
  <si>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</si>
  <si>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</si>
  <si>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</si>
  <si>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</si>
  <si>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</si>
  <si>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</si>
  <si>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</si>
  <si>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</si>
  <si>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</si>
  <si>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</si>
  <si>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</si>
  <si>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</si>
  <si>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</si>
  <si>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</si>
  <si>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</si>
  <si>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</si>
  <si>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</si>
  <si>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</si>
  <si>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</si>
  <si>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</si>
  <si>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</si>
  <si>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</si>
  <si>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</si>
  <si>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</si>
  <si>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</si>
  <si>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</si>
  <si>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</si>
  <si>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</si>
  <si>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</si>
  <si>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</si>
  <si>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</si>
  <si>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</si>
  <si>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</si>
  <si>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</si>
  <si>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</si>
  <si>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</si>
  <si>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</si>
  <si>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</si>
  <si>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</si>
  <si>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</si>
  <si>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</si>
  <si>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</si>
  <si>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</si>
  <si>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</si>
  <si>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</si>
  <si>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</si>
  <si>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</si>
  <si>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</si>
  <si>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</si>
  <si>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</si>
  <si>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</si>
  <si>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</si>
  <si>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</si>
  <si>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</si>
  <si>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</si>
  <si>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</si>
  <si>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</si>
  <si>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</si>
  <si>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</si>
  <si>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</si>
  <si>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</si>
  <si>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</si>
  <si>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</si>
  <si>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</si>
  <si>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</si>
  <si>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</si>
  <si>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</si>
  <si>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</si>
  <si>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</si>
  <si>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</si>
  <si>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</si>
  <si>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</si>
  <si>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</si>
  <si>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</si>
  <si>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</si>
  <si>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</si>
  <si>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</si>
  <si>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</si>
  <si>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</si>
  <si>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</si>
  <si>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</si>
  <si>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</si>
  <si>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</si>
  <si>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</si>
  <si>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</si>
  <si>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</si>
  <si>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</si>
  <si>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</si>
  <si>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</si>
  <si>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</si>
  <si>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</si>
  <si>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</si>
  <si>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</si>
  <si>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</si>
  <si>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</si>
  <si>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</si>
  <si>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</si>
  <si>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</si>
  <si>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</si>
  <si>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</si>
  <si>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</si>
  <si>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</si>
  <si>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</si>
  <si>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</si>
  <si>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</si>
  <si>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</si>
  <si>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</si>
  <si>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</si>
  <si>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</si>
  <si>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</si>
  <si>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</si>
  <si>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</si>
  <si>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</si>
  <si>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</si>
  <si>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</si>
  <si>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</si>
  <si>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</si>
  <si>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</si>
  <si>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</si>
  <si>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</si>
  <si>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</si>
  <si>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</si>
  <si>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</si>
  <si>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</si>
  <si>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</si>
  <si>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</si>
  <si>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</si>
  <si>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</si>
  <si>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</si>
  <si>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</si>
  <si>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</si>
  <si>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</si>
  <si>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</si>
  <si>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</si>
  <si>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</si>
  <si>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</si>
  <si>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</si>
  <si>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</si>
  <si>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</si>
  <si>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</si>
  <si>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</si>
  <si>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</si>
  <si>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</si>
  <si>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</si>
  <si>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</si>
  <si>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</si>
  <si>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</si>
  <si>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</si>
  <si>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</si>
  <si>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</si>
  <si>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</si>
  <si>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</si>
  <si>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</si>
  <si>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</si>
  <si>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</si>
  <si>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</si>
  <si>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</si>
  <si>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</si>
  <si>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</si>
  <si>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</si>
  <si>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</si>
  <si>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</si>
  <si>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</si>
  <si>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</si>
  <si>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</si>
  <si>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</si>
  <si>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</si>
  <si>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</si>
  <si>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</si>
  <si>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</si>
  <si>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</si>
  <si>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</si>
  <si>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</si>
  <si>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</si>
  <si>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</si>
  <si>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</si>
  <si>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</si>
  <si>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</si>
  <si>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</si>
  <si>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</si>
  <si>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</si>
  <si>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</si>
  <si>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</si>
  <si>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</si>
  <si>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</si>
  <si>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</si>
  <si>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</si>
  <si>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</si>
  <si>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</si>
  <si>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</si>
  <si>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</si>
  <si>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</si>
  <si>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</si>
  <si>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</si>
  <si>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</si>
  <si>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</si>
  <si>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</si>
  <si>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</si>
  <si>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</si>
  <si>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</si>
  <si>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</si>
  <si>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</si>
  <si>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</si>
  <si>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</si>
  <si>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</si>
  <si>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</si>
  <si>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</si>
  <si>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</si>
  <si>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</si>
  <si>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</si>
  <si>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</si>
  <si>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</si>
  <si>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</si>
  <si>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</si>
  <si>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</si>
  <si>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</si>
  <si>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</si>
  <si>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</si>
  <si>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</si>
  <si>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</si>
  <si>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</si>
  <si>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</si>
  <si>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</si>
  <si>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</si>
  <si>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</si>
  <si>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</si>
  <si>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</si>
  <si>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</si>
  <si>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</si>
  <si>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</si>
  <si>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</si>
  <si>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</si>
  <si>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</si>
  <si>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</si>
  <si>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</si>
  <si>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</si>
  <si>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</si>
  <si>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</si>
  <si>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</si>
  <si>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</si>
  <si>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</si>
  <si>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</si>
  <si>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</si>
  <si>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</si>
  <si>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</si>
  <si>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</si>
  <si>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</si>
  <si>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</si>
  <si>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</si>
  <si>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</si>
  <si>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</si>
  <si>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</si>
  <si>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</si>
  <si>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</si>
  <si>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</si>
  <si>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</si>
  <si>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</si>
  <si>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</si>
  <si>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</si>
  <si>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</si>
  <si>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</si>
  <si>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</si>
  <si>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</si>
  <si>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</si>
  <si>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</si>
  <si>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</si>
  <si>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</si>
  <si>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</si>
  <si>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</si>
  <si>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</si>
  <si>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</si>
  <si>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</si>
  <si>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</si>
  <si>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</si>
  <si>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</si>
  <si>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</si>
  <si>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</si>
  <si>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</si>
  <si>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</si>
  <si>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</si>
  <si>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</si>
  <si>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</si>
  <si>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</si>
  <si>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</si>
  <si>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</si>
  <si>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</si>
  <si>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</si>
  <si>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</si>
  <si>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</si>
  <si>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</si>
  <si>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</si>
  <si>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</si>
  <si>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</si>
  <si>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</si>
  <si>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</si>
  <si>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</si>
  <si>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</si>
  <si>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</si>
  <si>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</si>
  <si>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</si>
  <si>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</si>
  <si>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</si>
  <si>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</si>
  <si>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</si>
  <si>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</si>
  <si>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</si>
  <si>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</si>
  <si>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</si>
  <si>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</si>
  <si>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</si>
  <si>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</si>
  <si>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</si>
  <si>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</si>
  <si>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</si>
  <si>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</si>
  <si>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</si>
  <si>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</si>
  <si>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</si>
  <si>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</si>
  <si>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</si>
  <si>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</si>
  <si>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</si>
  <si>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</si>
  <si>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</si>
  <si>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</si>
  <si>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</si>
  <si>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</si>
  <si>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</si>
  <si>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</si>
  <si>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</si>
  <si>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</si>
  <si>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</si>
  <si>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</si>
  <si>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</si>
  <si>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</si>
  <si>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</si>
  <si>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</si>
  <si>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</si>
  <si>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</si>
  <si>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</si>
  <si>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</si>
  <si>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</si>
  <si>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</si>
  <si>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</si>
  <si>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</si>
  <si>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</si>
  <si>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</si>
  <si>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</si>
  <si>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</si>
  <si>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</si>
  <si>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</si>
  <si>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</si>
  <si>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</si>
  <si>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</si>
  <si>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</si>
  <si>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</si>
  <si>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</si>
  <si>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</si>
  <si>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</si>
  <si>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</si>
  <si>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</si>
  <si>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</si>
  <si>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</si>
  <si>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</si>
  <si>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</si>
  <si>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</si>
  <si>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</si>
  <si>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</si>
  <si>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</si>
  <si>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</si>
  <si>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</si>
  <si>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</si>
  <si>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</si>
  <si>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</si>
  <si>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</si>
  <si>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</si>
  <si>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</si>
  <si>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</si>
  <si>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</si>
  <si>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</si>
  <si>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</si>
  <si>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</si>
  <si>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</si>
  <si>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</si>
  <si>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</si>
  <si>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</si>
  <si>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</si>
  <si>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</si>
  <si>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</si>
  <si>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</si>
  <si>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</si>
  <si>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</si>
  <si>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</si>
  <si>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</si>
  <si>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</si>
  <si>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</si>
  <si>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</si>
  <si>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</si>
  <si>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</si>
  <si>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</si>
  <si>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</si>
  <si>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</si>
  <si>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</si>
  <si>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</si>
  <si>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</si>
  <si>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</si>
  <si>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</si>
  <si>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</si>
  <si>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</si>
  <si>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</si>
  <si>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</si>
  <si>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</si>
  <si>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</si>
  <si>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</si>
  <si>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</si>
  <si>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</si>
  <si>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</si>
  <si>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</si>
  <si>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</si>
  <si>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</si>
  <si>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</si>
  <si>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</si>
  <si>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</si>
  <si>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</si>
  <si>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</si>
  <si>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</si>
  <si>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</si>
  <si>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</si>
  <si>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</si>
  <si>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</si>
  <si>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</si>
  <si>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</si>
  <si>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</si>
  <si>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</si>
  <si>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</si>
  <si>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</si>
  <si>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</si>
  <si>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</si>
  <si>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</si>
  <si>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</si>
  <si>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</si>
  <si>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</si>
  <si>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</si>
  <si>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</si>
  <si>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</si>
  <si>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</si>
  <si>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</si>
  <si>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</si>
  <si>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</si>
  <si>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</si>
  <si>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</si>
  <si>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</si>
  <si>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</si>
  <si>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</si>
  <si>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</si>
  <si>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</si>
  <si>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</si>
  <si>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</si>
  <si>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</si>
  <si>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</si>
  <si>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</si>
  <si>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</si>
  <si>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</si>
  <si>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</si>
  <si>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</si>
  <si>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</si>
  <si>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</si>
  <si>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</si>
  <si>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</si>
  <si>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</si>
  <si>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</si>
  <si>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</si>
  <si>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</si>
  <si>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</si>
  <si>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</si>
  <si>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</si>
  <si>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</si>
  <si>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</si>
  <si>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</si>
  <si>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</si>
  <si>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</si>
  <si>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</si>
  <si>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</si>
  <si>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</si>
  <si>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</si>
  <si>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</si>
  <si>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</si>
  <si>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</si>
  <si>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</si>
  <si>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</si>
  <si>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</si>
  <si>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</si>
  <si>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</si>
  <si>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</si>
  <si>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</si>
  <si>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</si>
  <si>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</si>
  <si>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</si>
  <si>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</si>
  <si>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</si>
  <si>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</si>
  <si>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</si>
  <si>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</si>
  <si>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</si>
  <si>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</si>
  <si>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</si>
  <si>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</si>
  <si>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</si>
  <si>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</si>
  <si>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</si>
  <si>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</si>
  <si>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</si>
  <si>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</si>
  <si>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</si>
  <si>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</si>
  <si>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</si>
  <si>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</si>
  <si>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</si>
  <si>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</si>
  <si>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</si>
  <si>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</si>
  <si>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</si>
  <si>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</si>
  <si>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</si>
  <si>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</si>
  <si>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</si>
  <si>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</si>
  <si>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</si>
  <si>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</si>
  <si>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</si>
  <si>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</si>
  <si>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</si>
  <si>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</si>
  <si>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</si>
  <si>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</si>
  <si>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</si>
  <si>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</si>
  <si>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</si>
  <si>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</si>
  <si>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</si>
  <si>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</si>
  <si>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</si>
  <si>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</si>
  <si>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</si>
  <si>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</si>
  <si>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</si>
  <si>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</si>
  <si>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</si>
  <si>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</si>
  <si>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</si>
  <si>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</si>
  <si>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</si>
  <si>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</si>
  <si>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</si>
  <si>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</si>
  <si>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</si>
  <si>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</si>
  <si>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</si>
  <si>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</si>
  <si>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</si>
  <si>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</si>
  <si>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</si>
  <si>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</si>
  <si>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</si>
  <si>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</si>
  <si>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</si>
  <si>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</si>
  <si>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</si>
  <si>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</si>
  <si>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</si>
  <si>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</si>
  <si>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</si>
  <si>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</si>
  <si>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</si>
  <si>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</si>
  <si>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</si>
  <si>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</si>
  <si>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</si>
  <si>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</si>
  <si>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</si>
  <si>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</si>
  <si>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</si>
  <si>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</si>
  <si>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</si>
  <si>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</si>
  <si>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</si>
  <si>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</si>
  <si>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</si>
  <si>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</si>
  <si>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</si>
  <si>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</si>
  <si>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</si>
  <si>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</si>
  <si>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</si>
  <si>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</si>
  <si>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</si>
  <si>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</si>
  <si>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</si>
  <si>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</si>
  <si>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</si>
  <si>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</si>
  <si>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</si>
  <si>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</si>
  <si>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</si>
  <si>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</si>
  <si>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</si>
  <si>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</si>
  <si>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</si>
  <si>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</si>
  <si>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</si>
  <si>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</si>
  <si>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</si>
  <si>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</si>
  <si>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</si>
  <si>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</si>
  <si>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</si>
  <si>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</si>
  <si>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</si>
  <si>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</si>
  <si>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</si>
  <si>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</si>
  <si>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</si>
  <si>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</si>
  <si>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</si>
  <si>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</si>
  <si>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</si>
  <si>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</si>
  <si>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</si>
  <si>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</si>
  <si>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</si>
  <si>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</si>
  <si>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</si>
  <si>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</si>
  <si>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</si>
  <si>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</si>
  <si>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</si>
  <si>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</si>
  <si>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</si>
  <si>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</si>
  <si>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</si>
  <si>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</si>
  <si>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</si>
  <si>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</si>
  <si>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</si>
  <si>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</si>
  <si>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</si>
  <si>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</si>
  <si>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</si>
  <si>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</si>
  <si>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</si>
  <si>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</si>
  <si>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</si>
  <si>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</si>
  <si>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</si>
  <si>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</si>
  <si>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</si>
  <si>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</si>
  <si>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</si>
  <si>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</si>
  <si>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</si>
  <si>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</si>
  <si>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</si>
  <si>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</si>
  <si>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</si>
  <si>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</si>
  <si>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</si>
  <si>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</si>
  <si>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</si>
  <si>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</si>
  <si>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</si>
  <si>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</si>
  <si>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</si>
  <si>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</si>
  <si>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</si>
  <si>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</si>
  <si>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</si>
  <si>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</si>
  <si>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</si>
  <si>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</si>
  <si>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</si>
  <si>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</si>
  <si>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</si>
  <si>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</si>
  <si>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</si>
  <si>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</si>
  <si>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</si>
  <si>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</si>
  <si>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</si>
  <si>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</si>
  <si>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</si>
  <si>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</si>
  <si>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</si>
  <si>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</si>
  <si>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</si>
  <si>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</si>
  <si>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</si>
  <si>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</si>
  <si>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</si>
  <si>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</si>
  <si>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</si>
  <si>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</si>
  <si>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</si>
  <si>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</si>
  <si>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</si>
  <si>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</si>
  <si>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</si>
  <si>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</si>
  <si>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</si>
  <si>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</si>
  <si>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</si>
  <si>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</si>
  <si>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</si>
  <si>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</si>
  <si>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</si>
  <si>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</si>
  <si>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</si>
  <si>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</si>
  <si>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</si>
  <si>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</si>
  <si>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</si>
  <si>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</si>
  <si>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</si>
  <si>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</si>
  <si>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</si>
  <si>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</si>
  <si>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</si>
  <si>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</si>
  <si>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</si>
  <si>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</si>
  <si>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</si>
  <si>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</si>
  <si>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</si>
  <si>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</si>
  <si>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</si>
  <si>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</si>
  <si>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</si>
  <si>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</si>
  <si>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</si>
  <si>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</si>
  <si>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</si>
  <si>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</si>
  <si>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</si>
  <si>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</si>
  <si>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</si>
  <si>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</si>
  <si>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</si>
  <si>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</si>
  <si>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</si>
  <si>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</si>
  <si>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</si>
  <si>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</si>
  <si>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</si>
  <si>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</si>
  <si>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</si>
  <si>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</si>
  <si>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</si>
  <si>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</si>
  <si>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</si>
  <si>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</si>
  <si>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</si>
  <si>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</si>
  <si>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</si>
  <si>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</si>
  <si>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</si>
  <si>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</si>
  <si>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</si>
  <si>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</si>
  <si>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</si>
  <si>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</si>
  <si>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</si>
  <si>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</si>
  <si>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</si>
  <si>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</si>
  <si>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</si>
  <si>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</si>
  <si>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</si>
  <si>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</si>
  <si>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</si>
  <si>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</si>
  <si>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</si>
  <si>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</si>
  <si>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</si>
  <si>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</si>
  <si>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</si>
  <si>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</si>
  <si>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</si>
  <si>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</si>
  <si>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</si>
  <si>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</si>
  <si>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</si>
  <si>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</si>
  <si>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</si>
  <si>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</si>
  <si>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</si>
  <si>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</si>
  <si>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</si>
  <si>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</si>
  <si>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</si>
  <si>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</si>
  <si>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</si>
  <si>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</si>
  <si>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</si>
  <si>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</si>
  <si>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</si>
  <si>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</si>
  <si>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</si>
  <si>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</si>
  <si>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</si>
  <si>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</si>
  <si>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</si>
  <si>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</si>
  <si>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</si>
  <si>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</si>
  <si>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</si>
  <si>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</si>
  <si>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</si>
  <si>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</si>
  <si>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</si>
  <si>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</si>
  <si>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</si>
  <si>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</si>
  <si>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</si>
  <si>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</si>
  <si>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</si>
  <si>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</si>
  <si>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</si>
  <si>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</si>
  <si>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</si>
  <si>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</si>
  <si>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</si>
  <si>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</si>
  <si>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</si>
  <si>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</si>
  <si>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</si>
  <si>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</si>
  <si>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</si>
  <si>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</si>
  <si>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</si>
  <si>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</si>
  <si>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</si>
  <si>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</si>
  <si>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</si>
  <si>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</si>
  <si>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</si>
  <si>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</si>
  <si>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</si>
  <si>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</si>
  <si>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</si>
  <si>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</si>
  <si>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</si>
  <si>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</si>
  <si>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</si>
  <si>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</si>
  <si>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</si>
  <si>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</si>
  <si>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</si>
  <si>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</si>
  <si>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</si>
  <si>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</si>
  <si>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</si>
  <si>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</si>
  <si>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</si>
  <si>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</si>
  <si>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</si>
  <si>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</si>
  <si>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</si>
  <si>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</si>
  <si>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</si>
  <si>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</si>
  <si>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</si>
  <si>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</si>
  <si>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</si>
  <si>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</si>
  <si>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</si>
  <si>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</si>
  <si>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</si>
  <si>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</si>
  <si>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</si>
  <si>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</si>
  <si>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</si>
  <si>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</si>
  <si>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</si>
  <si>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</si>
  <si>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</si>
  <si>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</si>
  <si>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</si>
  <si>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</si>
  <si>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</si>
  <si>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</si>
  <si>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</si>
  <si>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</si>
  <si>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</si>
  <si>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</si>
  <si>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</si>
  <si>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</si>
  <si>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</si>
  <si>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</si>
  <si>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</si>
  <si>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</si>
  <si>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</si>
  <si>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</si>
  <si>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</si>
  <si>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</si>
  <si>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</si>
  <si>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</si>
  <si>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</si>
  <si>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</si>
  <si>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</si>
  <si>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</si>
  <si>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</si>
  <si>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</si>
  <si>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</si>
  <si>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</si>
  <si>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</si>
  <si>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</si>
  <si>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</si>
  <si>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</si>
  <si>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</si>
  <si>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</si>
  <si>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</si>
  <si>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</si>
  <si>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</si>
  <si>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</si>
  <si>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</si>
  <si>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</si>
  <si>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</si>
  <si>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</si>
  <si>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</si>
  <si>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</si>
  <si>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</si>
  <si>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</si>
  <si>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</si>
  <si>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</si>
  <si>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</si>
  <si>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</si>
  <si>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</si>
  <si>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</si>
  <si>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</si>
  <si>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</si>
  <si>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</si>
  <si>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</si>
  <si>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</si>
  <si>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</si>
  <si>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</si>
  <si>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</si>
  <si>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</si>
  <si>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</si>
  <si>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</si>
  <si>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</si>
  <si>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</si>
  <si>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</si>
  <si>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</si>
  <si>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</si>
  <si>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</si>
  <si>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</si>
  <si>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</si>
  <si>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</si>
  <si>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</si>
  <si>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</si>
  <si>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</si>
  <si>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</si>
  <si>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</si>
  <si>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</si>
  <si>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</si>
  <si>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</si>
  <si>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</si>
  <si>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</si>
  <si>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</si>
  <si>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</si>
  <si>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</si>
  <si>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</si>
  <si>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</si>
  <si>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</si>
  <si>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</si>
  <si>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</si>
  <si>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</si>
  <si>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</si>
  <si>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</si>
  <si>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</si>
  <si>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</si>
  <si>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</si>
  <si>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</si>
  <si>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</si>
  <si>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</si>
  <si>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</si>
  <si>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</si>
  <si>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</si>
  <si>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</si>
  <si>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</si>
  <si>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</si>
  <si>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</si>
  <si>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</si>
  <si>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</si>
  <si>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</si>
  <si>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</si>
  <si>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</si>
  <si>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</si>
  <si>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</si>
  <si>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</si>
  <si>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</si>
  <si>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</si>
  <si>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</si>
  <si>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</si>
  <si>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</si>
  <si>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</si>
  <si>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</si>
  <si>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</si>
  <si>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</si>
  <si>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</si>
  <si>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</si>
  <si>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</si>
  <si>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</si>
  <si>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</si>
  <si>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</si>
  <si>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</si>
  <si>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</si>
  <si>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</si>
  <si>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</si>
  <si>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</si>
  <si>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</si>
  <si>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</si>
  <si>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</si>
  <si>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</si>
  <si>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</si>
  <si>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</si>
  <si>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</si>
  <si>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</si>
  <si>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</si>
  <si>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</si>
  <si>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</si>
  <si>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</si>
  <si>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</si>
  <si>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</si>
  <si>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</si>
  <si>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</si>
  <si>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</si>
  <si>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</si>
  <si>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</si>
  <si>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</si>
  <si>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</si>
  <si>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</si>
  <si>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</si>
  <si>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</si>
  <si>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</si>
  <si>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</si>
  <si>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</si>
  <si>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</si>
  <si>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</si>
  <si>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</si>
  <si>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</si>
  <si>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</si>
  <si>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</si>
  <si>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</si>
  <si>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</si>
  <si>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</si>
  <si>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</si>
  <si>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</si>
  <si>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</si>
  <si>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</si>
  <si>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</si>
  <si>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</si>
  <si>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</si>
  <si>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</si>
  <si>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</si>
  <si>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</si>
  <si>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</si>
  <si>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</si>
  <si>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</si>
  <si>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</si>
  <si>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</si>
  <si>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</si>
  <si>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</si>
  <si>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</si>
  <si>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</si>
  <si>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</si>
  <si>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</si>
  <si>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</si>
  <si>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</si>
  <si>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</si>
  <si>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</si>
  <si>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</si>
  <si>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</si>
  <si>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</si>
  <si>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</si>
  <si>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</si>
  <si>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</si>
  <si>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</si>
  <si>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</si>
  <si>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</si>
  <si>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</si>
  <si>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</si>
  <si>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</si>
  <si>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</si>
  <si>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</si>
  <si>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</si>
  <si>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</si>
  <si>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</si>
  <si>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</si>
  <si>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</si>
  <si>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</si>
  <si>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</si>
  <si>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</si>
  <si>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</si>
  <si>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</si>
  <si>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</si>
  <si>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</si>
  <si>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</si>
  <si>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</si>
  <si>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</si>
  <si>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</si>
  <si>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</si>
  <si>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</si>
  <si>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</si>
  <si>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</si>
  <si>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</si>
  <si>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</si>
  <si>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</si>
  <si>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</si>
  <si>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</si>
  <si>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</si>
  <si>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</si>
  <si>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</si>
  <si>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</si>
  <si>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</si>
  <si>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</si>
  <si>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</si>
  <si>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</si>
  <si>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</si>
  <si>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</si>
  <si>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</si>
  <si>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</si>
  <si>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</si>
  <si>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</si>
  <si>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</si>
  <si>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</si>
  <si>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</si>
  <si>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</si>
  <si>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</si>
  <si>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</si>
  <si>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</si>
  <si>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</si>
  <si>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</si>
  <si>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</si>
  <si>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</si>
  <si>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</si>
  <si>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</si>
  <si>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</si>
  <si>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</si>
  <si>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</si>
  <si>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</si>
  <si>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</si>
  <si>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</si>
  <si>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</si>
  <si>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</si>
  <si>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</si>
  <si>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</si>
  <si>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</si>
  <si>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</si>
  <si>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</si>
  <si>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</si>
  <si>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</si>
  <si>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</si>
  <si>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</si>
  <si>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</si>
  <si>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</si>
  <si>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</si>
  <si>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</si>
  <si>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</si>
  <si>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</si>
  <si>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</si>
  <si>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</si>
  <si>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</si>
  <si>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</si>
  <si>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</si>
  <si>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</si>
  <si>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</si>
  <si>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</si>
  <si>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</si>
  <si>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</si>
  <si>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</si>
  <si>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</si>
  <si>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</si>
  <si>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</si>
  <si>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</si>
  <si>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</si>
  <si>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</si>
  <si>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</si>
  <si>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</si>
  <si>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</si>
  <si>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</si>
  <si>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</si>
  <si>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</si>
  <si>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</si>
  <si>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</si>
  <si>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</si>
  <si>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</si>
  <si>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</si>
  <si>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</si>
  <si>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</si>
  <si>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</si>
  <si>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</si>
  <si>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</si>
  <si>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</si>
  <si>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</si>
  <si>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</si>
  <si>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</si>
  <si>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</si>
  <si>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</si>
  <si>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</si>
  <si>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</si>
  <si>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</si>
  <si>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</si>
  <si>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</si>
  <si>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</si>
  <si>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</si>
  <si>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</si>
  <si>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</si>
  <si>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</si>
  <si>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</si>
  <si>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</si>
  <si>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</si>
  <si>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</si>
  <si>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</si>
  <si>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</si>
  <si>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</si>
  <si>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</si>
  <si>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</si>
  <si>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</si>
  <si>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</si>
  <si>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</si>
  <si>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</si>
  <si>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</si>
  <si>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</si>
  <si>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</si>
  <si>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</si>
  <si>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</si>
  <si>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</si>
  <si>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</si>
  <si>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</si>
  <si>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</si>
  <si>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</si>
  <si>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</si>
  <si>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</si>
  <si>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</si>
  <si>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</si>
  <si>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</si>
  <si>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</si>
  <si>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</si>
  <si>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</si>
  <si>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</si>
  <si>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</si>
  <si>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</si>
  <si>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</si>
  <si>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</si>
  <si>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</si>
  <si>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</si>
  <si>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</si>
  <si>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</si>
  <si>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</si>
  <si>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</si>
  <si>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</si>
  <si>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</si>
  <si>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</si>
  <si>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</si>
  <si>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</si>
  <si>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</si>
  <si>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</si>
  <si>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</si>
  <si>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</si>
  <si>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</si>
  <si>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</si>
  <si>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</si>
  <si>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</si>
  <si>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</si>
  <si>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</si>
  <si>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</si>
  <si>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</si>
  <si>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</si>
  <si>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</si>
  <si>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</si>
  <si>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</si>
  <si>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</si>
  <si>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</si>
  <si>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</si>
  <si>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</si>
  <si>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</si>
  <si>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</si>
  <si>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</si>
  <si>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</si>
  <si>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</si>
  <si>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</si>
  <si>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</si>
  <si>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</si>
  <si>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</si>
  <si>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</si>
  <si>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</si>
  <si>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</si>
  <si>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</si>
  <si>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</si>
  <si>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</si>
  <si>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</si>
  <si>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</si>
  <si>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</si>
  <si>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</si>
  <si>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</si>
  <si>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</si>
  <si>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</si>
  <si>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</si>
  <si>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</si>
  <si>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</si>
  <si>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</si>
  <si>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</si>
  <si>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</si>
  <si>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</si>
  <si>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</si>
  <si>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</si>
  <si>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</si>
  <si>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</si>
  <si>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</si>
  <si>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</si>
  <si>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</si>
  <si>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</si>
  <si>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</si>
  <si>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</si>
  <si>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</si>
  <si>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</si>
  <si>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</si>
  <si>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</si>
  <si>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</si>
  <si>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</si>
  <si>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</si>
  <si>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</si>
  <si>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</si>
  <si>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</si>
  <si>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</si>
  <si>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</si>
  <si>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</si>
  <si>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</si>
  <si>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</si>
  <si>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</si>
  <si>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</si>
  <si>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</si>
  <si>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</si>
  <si>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</si>
  <si>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</si>
  <si>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</si>
  <si>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</si>
  <si>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</si>
  <si>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</si>
  <si>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</si>
  <si>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</si>
  <si>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</si>
  <si>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</si>
  <si>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</si>
  <si>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</si>
  <si>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</si>
  <si>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</si>
  <si>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</si>
  <si>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</si>
  <si>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</si>
  <si>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</si>
  <si>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</si>
  <si>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</si>
  <si>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</si>
  <si>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</si>
  <si>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</si>
  <si>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</si>
  <si>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</si>
  <si>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</si>
  <si>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</si>
  <si>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</si>
  <si>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</si>
  <si>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</si>
  <si>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</si>
  <si>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</si>
  <si>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</si>
  <si>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</si>
  <si>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</si>
  <si>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</si>
  <si>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</si>
  <si>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</si>
  <si>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</si>
  <si>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</si>
  <si>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</si>
  <si>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</si>
  <si>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</si>
  <si>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</si>
  <si>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</si>
  <si>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</si>
  <si>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</si>
  <si>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</si>
  <si>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</si>
  <si>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</si>
  <si>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</si>
  <si>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</si>
  <si>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</si>
  <si>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</si>
  <si>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</si>
  <si>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</si>
  <si>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</si>
  <si>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</si>
  <si>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</si>
  <si>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</si>
  <si>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</si>
  <si>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</si>
  <si>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</si>
  <si>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</si>
  <si>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</si>
  <si>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</si>
  <si>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</si>
  <si>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</si>
  <si>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</si>
  <si>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</si>
  <si>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</si>
  <si>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</si>
  <si>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</si>
  <si>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</si>
  <si>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</si>
  <si>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</si>
  <si>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</si>
  <si>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</si>
  <si>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</si>
  <si>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</si>
  <si>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</si>
  <si>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</si>
  <si>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</si>
  <si>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</si>
  <si>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</si>
  <si>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</si>
  <si>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</si>
  <si>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</si>
  <si>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</si>
  <si>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</si>
  <si>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</si>
  <si>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</si>
  <si>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</si>
  <si>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</si>
  <si>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</si>
  <si>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</si>
  <si>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</si>
  <si>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</si>
  <si>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</si>
  <si>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</si>
  <si>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</si>
  <si>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</si>
  <si>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</si>
  <si>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</si>
  <si>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</si>
  <si>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</si>
  <si>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</si>
  <si>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</si>
  <si>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</si>
  <si>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</si>
  <si>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</si>
  <si>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</si>
  <si>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</si>
  <si>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</si>
  <si>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</si>
  <si>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</si>
  <si>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</si>
  <si>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</si>
  <si>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</si>
  <si>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</si>
  <si>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</si>
  <si>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</si>
  <si>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</si>
  <si>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</si>
  <si>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</si>
  <si>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</si>
  <si>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</si>
  <si>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</si>
  <si>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</si>
  <si>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</si>
  <si>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</si>
  <si>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</si>
  <si>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</si>
  <si>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</si>
  <si>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</si>
  <si>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</si>
  <si>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</si>
  <si>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</si>
  <si>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</si>
  <si>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</si>
  <si>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</si>
  <si>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</si>
  <si>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</si>
  <si>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</si>
  <si>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</si>
  <si>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</si>
  <si>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</si>
  <si>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</si>
  <si>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</si>
  <si>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</si>
  <si>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</si>
  <si>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</si>
  <si>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</si>
  <si>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</si>
  <si>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</si>
  <si>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</si>
  <si>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</si>
  <si>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</si>
  <si>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</si>
  <si>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</si>
  <si>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</si>
  <si>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</si>
  <si>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</si>
  <si>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</si>
  <si>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</si>
  <si>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</si>
  <si>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</si>
  <si>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</si>
  <si>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</si>
  <si>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</si>
  <si>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</si>
  <si>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</si>
  <si>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</si>
  <si>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</si>
  <si>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</si>
  <si>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</si>
  <si>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</si>
  <si>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</si>
  <si>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</si>
  <si>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</si>
  <si>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</si>
  <si>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</si>
  <si>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</si>
  <si>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</si>
  <si>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</si>
  <si>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</si>
  <si>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</si>
  <si>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</si>
  <si>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</si>
  <si>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</si>
  <si>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</si>
  <si>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</si>
  <si>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</si>
  <si>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</si>
  <si>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</si>
  <si>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</si>
  <si>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</si>
  <si>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</si>
  <si>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</si>
  <si>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</si>
  <si>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</si>
  <si>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</si>
  <si>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</si>
  <si>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</si>
  <si>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</si>
  <si>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</si>
  <si>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</si>
  <si>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</si>
  <si>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</si>
  <si>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</si>
  <si>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</si>
  <si>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</si>
  <si>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</si>
  <si>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</si>
  <si>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</si>
  <si>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</si>
  <si>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</si>
  <si>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</si>
  <si>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</si>
  <si>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</si>
  <si>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</si>
  <si>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</si>
  <si>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</si>
  <si>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</si>
  <si>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</si>
  <si>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</si>
  <si>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</si>
  <si>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</si>
  <si>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</si>
  <si>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</si>
  <si>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</si>
  <si>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</si>
  <si>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</si>
  <si>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</si>
  <si>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</si>
  <si>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</si>
  <si>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</si>
  <si>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</si>
  <si>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</si>
  <si>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</si>
  <si>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</si>
  <si>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</si>
  <si>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</si>
  <si>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</si>
  <si>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</si>
  <si>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</si>
  <si>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</si>
  <si>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</si>
  <si>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</si>
  <si>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</si>
  <si>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</si>
  <si>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</si>
  <si>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</si>
  <si>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</si>
  <si>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</si>
  <si>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</si>
  <si>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</si>
  <si>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</si>
  <si>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</si>
  <si>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</si>
  <si>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</si>
  <si>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</si>
  <si>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</si>
  <si>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</si>
  <si>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</si>
  <si>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</si>
  <si>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</si>
  <si>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</si>
  <si>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</si>
  <si>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</si>
  <si>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</si>
  <si>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</si>
  <si>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</si>
  <si>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</si>
  <si>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</si>
  <si>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</si>
  <si>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</si>
  <si>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</si>
  <si>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</si>
  <si>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</si>
  <si>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</si>
  <si>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</si>
  <si>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</si>
  <si>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</si>
  <si>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</si>
  <si>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</si>
  <si>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</si>
  <si>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</si>
  <si>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</si>
  <si>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</si>
  <si>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</si>
  <si>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</si>
  <si>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</si>
  <si>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</si>
  <si>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</si>
  <si>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</si>
  <si>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</si>
  <si>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</si>
  <si>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</si>
  <si>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</si>
  <si>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</si>
  <si>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</si>
  <si>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</si>
  <si>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</si>
  <si>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</si>
  <si>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</si>
  <si>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</si>
  <si>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</si>
  <si>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</si>
  <si>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</si>
  <si>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</si>
  <si>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</si>
  <si>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</si>
  <si>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</si>
  <si>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</si>
  <si>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</si>
  <si>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</si>
  <si>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</si>
  <si>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</si>
  <si>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</si>
  <si>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</si>
  <si>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</si>
  <si>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</si>
  <si>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</si>
  <si>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</si>
  <si>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</si>
  <si>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</si>
  <si>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</si>
  <si>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</si>
  <si>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</si>
  <si>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</si>
  <si>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</si>
  <si>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</si>
  <si>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</si>
  <si>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</si>
  <si>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</si>
  <si>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</si>
  <si>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</si>
  <si>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</si>
  <si>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</si>
  <si>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</si>
  <si>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</si>
  <si>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</si>
  <si>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</si>
  <si>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</si>
  <si>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</si>
  <si>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</si>
  <si>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</si>
  <si>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</si>
  <si>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</si>
  <si>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</si>
  <si>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</si>
  <si>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</si>
  <si>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</si>
  <si>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</si>
  <si>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</si>
  <si>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</si>
  <si>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</si>
  <si>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</si>
  <si>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</si>
  <si>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</si>
  <si>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</si>
  <si>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</si>
  <si>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</si>
  <si>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</si>
  <si>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</si>
  <si>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</si>
  <si>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</si>
  <si>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</si>
  <si>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</si>
  <si>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</si>
  <si>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</si>
  <si>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</si>
  <si>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</si>
  <si>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</si>
  <si>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</si>
  <si>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</si>
  <si>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</si>
  <si>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</si>
  <si>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</si>
  <si>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</si>
  <si>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</si>
  <si>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</si>
  <si>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</si>
  <si>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</si>
  <si>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</si>
  <si>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</si>
  <si>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</si>
  <si>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</si>
  <si>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</si>
  <si>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</si>
  <si>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</si>
  <si>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</si>
  <si>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</si>
  <si>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</si>
  <si>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</si>
  <si>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</si>
  <si>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</si>
  <si>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</si>
  <si>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</si>
  <si>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</si>
  <si>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</si>
  <si>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</si>
  <si>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</si>
  <si>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</si>
  <si>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</si>
  <si>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</si>
  <si>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</si>
  <si>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</si>
  <si>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</si>
  <si>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</si>
  <si>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</si>
  <si>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</si>
  <si>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</si>
  <si>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</si>
  <si>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</si>
  <si>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</si>
  <si>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</si>
  <si>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</si>
  <si>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</si>
  <si>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</si>
  <si>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</si>
  <si>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</si>
  <si>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</si>
  <si>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</si>
  <si>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</si>
  <si>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</si>
  <si>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</si>
  <si>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</si>
  <si>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</si>
  <si>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</si>
  <si>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</si>
  <si>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</si>
  <si>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</si>
  <si>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</si>
  <si>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</si>
  <si>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</si>
  <si>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</si>
  <si>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</si>
  <si>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</si>
  <si>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</si>
  <si>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</si>
  <si>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</si>
  <si>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</si>
  <si>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</si>
  <si>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</si>
  <si>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</si>
  <si>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</si>
  <si>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</si>
  <si>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</si>
  <si>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</si>
  <si>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</si>
  <si>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</si>
  <si>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</si>
  <si>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</si>
  <si>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</si>
  <si>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</si>
  <si>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</si>
  <si>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</si>
  <si>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</si>
  <si>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</si>
  <si>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</si>
  <si>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</si>
  <si>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</si>
  <si>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</si>
  <si>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</si>
  <si>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</si>
  <si>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</si>
  <si>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</si>
  <si>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</si>
  <si>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</si>
  <si>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</si>
  <si>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</si>
  <si>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</si>
  <si>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</si>
  <si>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</si>
  <si>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</si>
  <si>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</si>
  <si>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</si>
  <si>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</si>
  <si>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</si>
  <si>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</si>
  <si>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</si>
  <si>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</si>
  <si>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</si>
  <si>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</si>
  <si>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</si>
  <si>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</si>
  <si>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</si>
  <si>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</si>
  <si>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</si>
  <si>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</si>
  <si>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</si>
  <si>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</si>
  <si>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</si>
  <si>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</si>
  <si>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</si>
  <si>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</si>
  <si>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</si>
  <si>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</si>
  <si>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</si>
  <si>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</si>
  <si>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</si>
  <si>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</si>
  <si>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</si>
  <si>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</si>
  <si>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</si>
  <si>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</si>
  <si>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</si>
  <si>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</si>
  <si>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</si>
  <si>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</si>
  <si>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</si>
  <si>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</si>
  <si>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</si>
  <si>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</si>
  <si>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</si>
  <si>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</si>
  <si>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</si>
  <si>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</si>
  <si>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</si>
  <si>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</si>
  <si>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</si>
  <si>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</si>
  <si>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</si>
  <si>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</si>
  <si>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</si>
  <si>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</si>
  <si>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</si>
  <si>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</si>
  <si>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</si>
  <si>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</si>
  <si>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</si>
  <si>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</si>
  <si>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</si>
  <si>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</si>
  <si>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</si>
  <si>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</si>
  <si>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</si>
  <si>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</si>
  <si>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</si>
  <si>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</si>
  <si>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</si>
  <si>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</si>
  <si>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</si>
  <si>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</si>
  <si>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</si>
  <si>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</si>
  <si>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</si>
  <si>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</si>
  <si>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</si>
  <si>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</si>
  <si>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</si>
  <si>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</si>
  <si>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</si>
  <si>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</si>
  <si>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</si>
  <si>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</si>
  <si>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</si>
  <si>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</si>
  <si>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</si>
  <si>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</si>
  <si>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</si>
  <si>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</si>
  <si>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</si>
  <si>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</si>
  <si>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</si>
  <si>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</si>
  <si>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</si>
  <si>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</si>
  <si>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</si>
  <si>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</si>
  <si>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</si>
  <si>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</si>
  <si>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</si>
  <si>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</si>
  <si>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</si>
  <si>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</si>
  <si>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</si>
  <si>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</si>
  <si>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</si>
  <si>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</si>
  <si>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</si>
  <si>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</si>
  <si>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</si>
  <si>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</si>
  <si>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</si>
  <si>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</si>
  <si>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</si>
  <si>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</si>
  <si>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</si>
  <si>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</si>
  <si>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</si>
  <si>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</si>
  <si>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</si>
  <si>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</si>
  <si>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</si>
  <si>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</si>
  <si>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</si>
  <si>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</si>
  <si>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</si>
  <si>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</si>
  <si>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</si>
  <si>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</si>
  <si>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</si>
  <si>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</si>
  <si>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</si>
  <si>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</si>
  <si>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</si>
  <si>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</si>
  <si>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</si>
  <si>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</si>
  <si>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</si>
  <si>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</si>
  <si>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</si>
  <si>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</si>
  <si>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</si>
  <si>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</si>
  <si>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</si>
  <si>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</si>
  <si>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</si>
  <si>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</si>
  <si>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</si>
  <si>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</si>
  <si>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</si>
  <si>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</si>
  <si>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</si>
  <si>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</si>
  <si>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</si>
  <si>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</si>
  <si>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</si>
  <si>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</si>
  <si>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</si>
  <si>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</si>
  <si>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</si>
  <si>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</si>
  <si>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</si>
  <si>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</si>
  <si>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</si>
  <si>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</si>
  <si>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</si>
  <si>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</si>
  <si>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</si>
  <si>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</si>
  <si>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</si>
  <si>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</si>
  <si>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</si>
  <si>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</si>
  <si>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</si>
  <si>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</si>
  <si>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</si>
  <si>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</si>
  <si>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</si>
  <si>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</si>
  <si>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</si>
  <si>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</si>
  <si>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</si>
  <si>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</si>
  <si>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</si>
  <si>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</si>
  <si>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</si>
  <si>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</si>
  <si>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</si>
  <si>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</si>
  <si>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</si>
  <si>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</si>
  <si>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</si>
  <si>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</si>
  <si>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</si>
  <si>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</si>
  <si>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</si>
  <si>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</si>
  <si>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</si>
  <si>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</si>
  <si>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</si>
  <si>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</si>
  <si>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</si>
  <si>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</si>
  <si>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</si>
  <si>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</si>
  <si>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</si>
  <si>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</si>
  <si>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</si>
  <si>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</si>
  <si>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</si>
  <si>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</si>
  <si>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</si>
  <si>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</si>
  <si>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</si>
  <si>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</si>
  <si>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</si>
  <si>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</si>
  <si>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</si>
  <si>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</si>
  <si>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</si>
  <si>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</si>
  <si>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</si>
  <si>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</si>
  <si>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</si>
  <si>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</si>
  <si>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</si>
  <si>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</si>
  <si>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</si>
  <si>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</si>
  <si>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</si>
  <si>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</si>
  <si>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</si>
  <si>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</si>
  <si>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</si>
  <si>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</si>
  <si>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</si>
  <si>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</si>
  <si>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</si>
  <si>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</si>
  <si>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</si>
  <si>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</si>
  <si>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</si>
  <si>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</si>
  <si>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</si>
  <si>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</si>
  <si>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</si>
  <si>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</si>
  <si>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</si>
  <si>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</si>
  <si>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</si>
  <si>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</si>
  <si>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</si>
  <si>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</si>
  <si>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</si>
  <si>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</si>
  <si>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</si>
  <si>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</si>
  <si>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</si>
  <si>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</si>
  <si>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</si>
  <si>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</si>
  <si>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</si>
  <si>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</si>
  <si>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</si>
  <si>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</si>
  <si>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</si>
  <si>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</si>
  <si>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</si>
  <si>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</si>
  <si>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</si>
  <si>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</si>
  <si>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</si>
  <si>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</si>
  <si>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</si>
  <si>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</si>
  <si>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</si>
  <si>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</si>
  <si>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</si>
  <si>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</si>
  <si>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</si>
  <si>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</si>
  <si>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</si>
  <si>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</si>
  <si>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</si>
  <si>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</si>
  <si>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</si>
  <si>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</si>
  <si>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</si>
  <si>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</si>
  <si>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</si>
  <si>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</si>
  <si>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</si>
  <si>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</si>
  <si>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</si>
  <si>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</si>
  <si>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</si>
  <si>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</si>
  <si>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</si>
  <si>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</si>
  <si>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</si>
  <si>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</si>
  <si>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</si>
  <si>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</si>
  <si>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</si>
  <si>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</si>
  <si>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</si>
  <si>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</si>
  <si>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</si>
  <si>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</si>
  <si>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</si>
  <si>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</si>
  <si>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</si>
  <si>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</si>
  <si>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</si>
  <si>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</si>
  <si>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</si>
  <si>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</si>
  <si>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</si>
  <si>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</si>
  <si>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</si>
  <si>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</si>
  <si>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</si>
  <si>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</si>
  <si>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</si>
  <si>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</si>
  <si>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</si>
  <si>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</si>
  <si>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</si>
  <si>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</si>
  <si>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</si>
  <si>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</si>
  <si>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</si>
  <si>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</si>
  <si>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</si>
  <si>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</si>
  <si>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</si>
  <si>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</si>
  <si>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</si>
  <si>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</si>
  <si>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</si>
  <si>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</si>
  <si>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</si>
  <si>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</si>
  <si>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</si>
  <si>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</si>
  <si>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</si>
  <si>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</si>
  <si>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</si>
  <si>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</si>
  <si>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</si>
  <si>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</si>
  <si>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</si>
  <si>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</si>
  <si>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</si>
  <si>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</si>
  <si>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</si>
  <si>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</si>
  <si>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</si>
  <si>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</si>
  <si>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</si>
  <si>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</si>
  <si>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</si>
  <si>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</si>
  <si>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</si>
  <si>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</si>
  <si>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</si>
  <si>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</si>
  <si>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</si>
  <si>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</si>
  <si>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</si>
  <si>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</si>
  <si>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</si>
  <si>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</si>
  <si>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</si>
  <si>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</si>
  <si>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</si>
  <si>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</si>
  <si>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</si>
  <si>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</si>
  <si>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</si>
  <si>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</si>
  <si>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</si>
  <si>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</si>
  <si>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</si>
  <si>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</si>
  <si>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</si>
  <si>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</si>
  <si>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</si>
  <si>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</si>
  <si>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</si>
  <si>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</si>
  <si>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</si>
  <si>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</si>
  <si>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</si>
  <si>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</si>
  <si>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</si>
  <si>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</si>
  <si>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</si>
  <si>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</si>
  <si>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</si>
  <si>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</si>
  <si>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</si>
  <si>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</si>
  <si>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</si>
  <si>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</si>
  <si>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</si>
  <si>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</si>
  <si>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</si>
  <si>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</si>
  <si>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</si>
  <si>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</si>
  <si>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</si>
  <si>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</si>
  <si>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</si>
  <si>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</si>
  <si>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</si>
  <si>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</si>
  <si>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</si>
  <si>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</si>
  <si>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</si>
  <si>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</si>
  <si>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</si>
  <si>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</si>
  <si>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</si>
  <si>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</si>
  <si>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</si>
  <si>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</si>
  <si>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</si>
  <si>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</si>
  <si>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</si>
  <si>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</si>
  <si>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</si>
  <si>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</si>
  <si>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</si>
  <si>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</si>
  <si>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</si>
  <si>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</si>
  <si>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</si>
  <si>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</si>
  <si>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</si>
  <si>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</si>
  <si>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</si>
  <si>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</si>
  <si>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</si>
  <si>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</si>
  <si>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</si>
  <si>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</si>
  <si>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</si>
  <si>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</si>
  <si>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</si>
  <si>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</si>
  <si>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</si>
  <si>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</si>
  <si>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</si>
  <si>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</si>
  <si>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</si>
  <si>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</si>
  <si>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</si>
  <si>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</si>
  <si>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</si>
  <si>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</si>
  <si>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</si>
  <si>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</si>
  <si>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</si>
  <si>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</si>
  <si>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</si>
  <si>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</si>
  <si>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</si>
  <si>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</si>
  <si>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</si>
  <si>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</si>
  <si>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</si>
  <si>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</si>
  <si>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</si>
  <si>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</si>
  <si>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</si>
  <si>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</si>
  <si>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</si>
  <si>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</si>
  <si>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</si>
  <si>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</si>
  <si>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</si>
  <si>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</si>
  <si>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</si>
  <si>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</si>
  <si>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</si>
  <si>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</si>
  <si>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</si>
  <si>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</si>
  <si>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</si>
  <si>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</si>
  <si>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</si>
  <si>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</si>
  <si>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</si>
  <si>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</si>
  <si>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</si>
  <si>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</si>
  <si>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</si>
  <si>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</si>
  <si>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</si>
  <si>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</si>
  <si>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</si>
  <si>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</si>
  <si>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</si>
  <si>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</si>
  <si>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</si>
  <si>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</si>
  <si>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</si>
  <si>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</si>
  <si>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</si>
  <si>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</si>
  <si>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</si>
  <si>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</si>
  <si>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</si>
  <si>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</si>
  <si>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</si>
  <si>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</si>
  <si>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</si>
  <si>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</si>
  <si>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</si>
  <si>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</si>
  <si>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</si>
  <si>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</si>
  <si>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</si>
  <si>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</si>
  <si>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</si>
  <si>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</si>
  <si>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</si>
  <si>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</si>
  <si>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</si>
  <si>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</si>
  <si>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</si>
  <si>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</si>
  <si>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</si>
  <si>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</si>
  <si>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</si>
  <si>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</si>
  <si>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</si>
  <si>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</si>
  <si>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</si>
  <si>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</si>
  <si>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</si>
  <si>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</si>
  <si>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</si>
  <si>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</si>
  <si>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</si>
  <si>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</si>
  <si>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</si>
  <si>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</si>
  <si>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</si>
  <si>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</si>
  <si>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</si>
  <si>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</si>
  <si>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</si>
  <si>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</si>
  <si>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</si>
  <si>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</si>
  <si>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</si>
  <si>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</si>
  <si>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</si>
  <si>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</si>
  <si>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</si>
  <si>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</si>
  <si>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</si>
  <si>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</si>
  <si>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</si>
  <si>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</si>
  <si>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</si>
  <si>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</si>
  <si>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</si>
  <si>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</si>
  <si>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</si>
  <si>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</si>
  <si>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</si>
  <si>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</si>
  <si>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</si>
  <si>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</si>
  <si>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</si>
  <si>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</si>
  <si>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</si>
  <si>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</si>
  <si>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</si>
  <si>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</si>
  <si>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</si>
  <si>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</si>
  <si>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</si>
  <si>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</si>
  <si>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</si>
  <si>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</si>
  <si>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</si>
  <si>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</si>
  <si>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</si>
  <si>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</si>
  <si>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</si>
  <si>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</si>
  <si>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</si>
  <si>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</si>
  <si>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</si>
  <si>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</si>
  <si>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</si>
  <si>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</si>
  <si>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</si>
  <si>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</si>
  <si>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</si>
  <si>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</si>
  <si>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</si>
  <si>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</si>
  <si>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</si>
  <si>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</si>
  <si>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</si>
  <si>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</si>
  <si>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</si>
  <si>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</si>
  <si>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</si>
  <si>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</si>
  <si>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</si>
  <si>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</si>
  <si>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</si>
  <si>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</si>
  <si>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</si>
  <si>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</si>
  <si>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</si>
  <si>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</si>
  <si>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</si>
  <si>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</si>
  <si>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</si>
  <si>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</si>
  <si>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</si>
  <si>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</si>
  <si>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</si>
  <si>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</si>
  <si>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</si>
  <si>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</si>
  <si>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</si>
  <si>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</si>
  <si>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</si>
  <si>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</si>
  <si>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</si>
  <si>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</si>
  <si>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</si>
  <si>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</si>
  <si>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</si>
  <si>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</si>
  <si>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</si>
  <si>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</si>
  <si>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</si>
  <si>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</si>
  <si>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</si>
  <si>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</si>
  <si>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</si>
  <si>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</si>
  <si>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</si>
  <si>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</si>
  <si>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</si>
  <si>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</si>
  <si>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</si>
  <si>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</si>
  <si>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</si>
  <si>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</si>
  <si>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</si>
  <si>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</si>
  <si>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</si>
  <si>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</si>
  <si>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</si>
  <si>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</si>
  <si>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</si>
  <si>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</si>
  <si>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</si>
  <si>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</si>
  <si>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</si>
  <si>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</si>
  <si>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</si>
  <si>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</si>
  <si>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</si>
  <si>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</si>
  <si>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</si>
  <si>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</si>
  <si>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</si>
  <si>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</si>
  <si>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</si>
  <si>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</si>
  <si>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</si>
  <si>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</si>
  <si>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</si>
  <si>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</si>
  <si>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</si>
  <si>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</si>
  <si>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</si>
  <si>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</si>
  <si>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</si>
  <si>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</si>
  <si>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</si>
  <si>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</si>
  <si>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</si>
  <si>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</si>
  <si>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</si>
  <si>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</si>
  <si>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</si>
  <si>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</si>
  <si>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</si>
  <si>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</si>
  <si>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</si>
  <si>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</si>
  <si>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</si>
  <si>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</si>
  <si>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</si>
  <si>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</si>
  <si>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</si>
  <si>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</si>
  <si>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</si>
  <si>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</si>
  <si>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</si>
  <si>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</si>
  <si>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</si>
  <si>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</si>
  <si>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</si>
  <si>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</si>
  <si>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</si>
  <si>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</si>
  <si>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</si>
  <si>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</si>
  <si>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</si>
  <si>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</si>
  <si>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</si>
  <si>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</si>
  <si>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</si>
  <si>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</si>
  <si>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</si>
  <si>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</si>
  <si>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</si>
  <si>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</si>
  <si>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</si>
  <si>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</si>
  <si>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</si>
  <si>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</si>
  <si>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</si>
  <si>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</si>
  <si>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</si>
  <si>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</si>
  <si>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</si>
  <si>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</si>
  <si>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</si>
  <si>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</si>
  <si>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</si>
  <si>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</si>
  <si>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</si>
  <si>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</si>
  <si>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</si>
  <si>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</si>
  <si>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</si>
  <si>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</si>
  <si>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</si>
  <si>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</si>
  <si>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</si>
  <si>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</si>
  <si>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</si>
  <si>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</si>
  <si>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</si>
  <si>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</si>
  <si>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</si>
  <si>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</si>
  <si>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</si>
  <si>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</si>
  <si>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</si>
  <si>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</si>
  <si>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</si>
  <si>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</si>
  <si>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</si>
  <si>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</si>
  <si>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</si>
  <si>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</si>
  <si>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</si>
  <si>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</si>
  <si>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</si>
  <si>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</si>
  <si>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</si>
  <si>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</si>
  <si>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</si>
  <si>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</si>
  <si>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</si>
  <si>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</si>
  <si>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</si>
  <si>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</si>
  <si>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</si>
  <si>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</si>
  <si>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</si>
  <si>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</si>
  <si>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</si>
  <si>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</si>
  <si>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</si>
  <si>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</si>
  <si>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</si>
  <si>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</si>
  <si>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</si>
  <si>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</si>
  <si>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</si>
  <si>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</si>
  <si>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</si>
  <si>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</si>
  <si>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</si>
  <si>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</si>
  <si>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</si>
  <si>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</si>
  <si>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</si>
  <si>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</si>
  <si>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</si>
  <si>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</si>
  <si>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</si>
  <si>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</si>
  <si>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</si>
  <si>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</si>
  <si>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</si>
  <si>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</si>
  <si>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</si>
  <si>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</si>
  <si>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</si>
  <si>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</si>
  <si>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</si>
  <si>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</si>
  <si>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</si>
  <si>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</si>
  <si>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</si>
  <si>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</si>
  <si>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</si>
  <si>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</si>
  <si>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</si>
  <si>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</si>
  <si>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</si>
  <si>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</si>
  <si>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</si>
  <si>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</si>
  <si>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</si>
  <si>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</si>
  <si>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</si>
  <si>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</si>
  <si>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</si>
  <si>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</si>
  <si>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</si>
  <si>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</si>
  <si>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</si>
  <si>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</si>
  <si>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</si>
  <si>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</si>
  <si>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</si>
  <si>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</si>
  <si>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</si>
  <si>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</si>
  <si>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</si>
  <si>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</si>
  <si>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</si>
  <si>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</si>
  <si>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</si>
  <si>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</si>
  <si>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</si>
  <si>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</si>
  <si>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</si>
  <si>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</si>
  <si>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</si>
  <si>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</si>
  <si>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</si>
  <si>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</si>
  <si>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</si>
  <si>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</si>
  <si>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</si>
  <si>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</si>
  <si>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</si>
  <si>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</si>
  <si>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</si>
  <si>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</si>
  <si>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</si>
  <si>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</si>
  <si>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</si>
  <si>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</si>
  <si>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</si>
  <si>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</si>
  <si>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</si>
  <si>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</si>
  <si>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</si>
  <si>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</si>
  <si>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</si>
  <si>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</si>
  <si>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</si>
  <si>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</si>
  <si>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</si>
  <si>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</si>
  <si>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</si>
  <si>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</si>
  <si>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</si>
  <si>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</si>
  <si>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</si>
  <si>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</si>
  <si>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</si>
  <si>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</si>
  <si>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</si>
  <si>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</si>
  <si>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</si>
  <si>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</si>
  <si>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</si>
  <si>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</si>
  <si>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</si>
  <si>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</si>
  <si>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</si>
  <si>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</si>
  <si>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</si>
  <si>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</si>
  <si>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</si>
  <si>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</si>
  <si>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</si>
  <si>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</si>
  <si>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</si>
  <si>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</si>
  <si>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</si>
  <si>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</si>
  <si>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</si>
  <si>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</si>
  <si>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</si>
  <si>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</si>
  <si>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</si>
  <si>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</si>
  <si>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</si>
  <si>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</si>
  <si>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</si>
  <si>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</si>
  <si>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</si>
  <si>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</si>
  <si>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</si>
  <si>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</si>
  <si>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</si>
  <si>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</si>
  <si>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</si>
  <si>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</si>
  <si>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</si>
  <si>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</si>
  <si>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</si>
  <si>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</si>
  <si>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</si>
  <si>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</si>
  <si>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</si>
  <si>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</si>
  <si>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</si>
  <si>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</si>
  <si>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</si>
  <si>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</si>
  <si>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</si>
  <si>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</si>
  <si>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</si>
  <si>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</si>
  <si>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</si>
  <si>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</si>
  <si>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</si>
  <si>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</si>
  <si>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</si>
  <si>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</si>
  <si>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</si>
  <si>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</si>
  <si>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</si>
  <si>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</si>
  <si>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</si>
  <si>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</si>
  <si>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</si>
  <si>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</si>
  <si>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</si>
  <si>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</si>
  <si>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</si>
  <si>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</si>
  <si>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</si>
  <si>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</si>
  <si>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</si>
  <si>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</si>
  <si>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</si>
  <si>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</si>
  <si>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</si>
  <si>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</si>
  <si>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</si>
  <si>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</si>
  <si>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</si>
  <si>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</si>
  <si>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</si>
  <si>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</si>
  <si>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</si>
  <si>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</si>
  <si>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</si>
  <si>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</si>
  <si>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</si>
  <si>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</si>
  <si>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</si>
  <si>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</si>
  <si>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</si>
  <si>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</si>
  <si>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</si>
  <si>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</si>
  <si>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</si>
  <si>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</si>
  <si>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</si>
  <si>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</si>
  <si>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</si>
  <si>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</si>
  <si>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</si>
  <si>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</si>
  <si>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</si>
  <si>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</si>
  <si>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</si>
  <si>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</si>
  <si>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</si>
  <si>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</si>
  <si>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</si>
  <si>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</si>
  <si>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</si>
  <si>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</si>
  <si>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</si>
  <si>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</si>
  <si>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</si>
  <si>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</si>
  <si>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</si>
  <si>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</si>
  <si>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</si>
  <si>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</si>
  <si>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</si>
  <si>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</si>
  <si>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</si>
  <si>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</si>
  <si>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</si>
  <si>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</si>
  <si>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</si>
  <si>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</si>
  <si>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</si>
  <si>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</si>
  <si>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</si>
  <si>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</si>
  <si>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</si>
  <si>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</si>
  <si>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</si>
  <si>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</si>
  <si>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</si>
  <si>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</si>
  <si>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</si>
  <si>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</si>
  <si>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</si>
  <si>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</si>
  <si>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</si>
  <si>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</si>
  <si>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</si>
  <si>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</si>
  <si>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</si>
  <si>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</si>
  <si>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</si>
  <si>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</si>
  <si>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</si>
  <si>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</si>
  <si>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</si>
  <si>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</si>
  <si>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</si>
  <si>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</si>
  <si>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</si>
  <si>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</si>
  <si>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</si>
  <si>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</si>
  <si>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</si>
  <si>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</si>
  <si>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</si>
  <si>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</si>
  <si>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</si>
  <si>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</si>
  <si>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</si>
  <si>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</si>
  <si>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</si>
  <si>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</si>
  <si>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</si>
  <si>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</si>
  <si>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</si>
  <si>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</si>
  <si>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</si>
  <si>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</si>
  <si>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</si>
  <si>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</si>
  <si>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</si>
  <si>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</si>
  <si>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</si>
  <si>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</si>
  <si>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</si>
  <si>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</si>
  <si>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</si>
  <si>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</si>
  <si>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</si>
  <si>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</si>
  <si>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</si>
  <si>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</si>
  <si>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</si>
  <si>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</si>
  <si>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</si>
  <si>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</si>
  <si>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</si>
  <si>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</si>
  <si>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</si>
  <si>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</si>
  <si>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</si>
  <si>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</si>
  <si>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</si>
  <si>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</si>
  <si>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</si>
  <si>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</si>
  <si>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</si>
  <si>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</si>
  <si>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</si>
  <si>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</si>
  <si>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</si>
  <si>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</si>
  <si>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</si>
  <si>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</si>
  <si>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</si>
  <si>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</si>
  <si>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</si>
  <si>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</si>
  <si>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</si>
  <si>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</si>
  <si>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</si>
  <si>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</si>
  <si>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</si>
  <si>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</si>
  <si>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</si>
  <si>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</si>
  <si>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</si>
  <si>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</si>
  <si>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</si>
  <si>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</si>
  <si>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</si>
  <si>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</si>
  <si>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</si>
  <si>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</si>
  <si>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</si>
  <si>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</si>
  <si>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</si>
  <si>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</si>
  <si>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</si>
  <si>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</si>
  <si>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</si>
  <si>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</si>
  <si>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</si>
  <si>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</si>
  <si>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</si>
  <si>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</si>
  <si>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</si>
  <si>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</si>
  <si>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</si>
  <si>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</si>
  <si>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</si>
  <si>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</si>
  <si>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</si>
  <si>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</si>
  <si>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</si>
  <si>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</si>
  <si>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</si>
  <si>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</si>
  <si>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</si>
  <si>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</si>
  <si>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</si>
  <si>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</si>
  <si>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</si>
  <si>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</si>
  <si>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</si>
  <si>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</si>
  <si>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</si>
  <si>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</si>
  <si>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</si>
  <si>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</si>
  <si>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</si>
  <si>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</si>
  <si>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</si>
  <si>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</si>
  <si>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</si>
  <si>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</si>
  <si>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</si>
  <si>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</si>
  <si>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</si>
  <si>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</si>
  <si>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</si>
  <si>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</si>
  <si>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</si>
  <si>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</si>
  <si>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</si>
  <si>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</si>
  <si>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</si>
  <si>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</si>
  <si>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</si>
  <si>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</si>
  <si>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</si>
  <si>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</si>
  <si>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</si>
  <si>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</si>
  <si>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</si>
  <si>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</si>
  <si>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</si>
  <si>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</si>
  <si>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</si>
  <si>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</si>
  <si>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</si>
  <si>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</si>
  <si>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</si>
  <si>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</si>
  <si>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</si>
  <si>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</si>
  <si>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</si>
  <si>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</si>
  <si>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</si>
  <si>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</si>
  <si>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</si>
  <si>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</si>
  <si>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</si>
  <si>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</si>
  <si>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</si>
  <si>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</si>
  <si>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</si>
  <si>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</si>
  <si>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</si>
  <si>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</si>
  <si>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</si>
  <si>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</si>
  <si>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</si>
  <si>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</si>
  <si>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</si>
  <si>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</si>
  <si>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</si>
  <si>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</si>
  <si>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</si>
  <si>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</si>
  <si>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</si>
  <si>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</si>
  <si>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</si>
  <si>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</si>
  <si>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</si>
  <si>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</si>
  <si>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</si>
  <si>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</si>
  <si>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</si>
  <si>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</si>
  <si>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</si>
  <si>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</si>
  <si>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</si>
  <si>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</si>
  <si>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</si>
  <si>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</si>
  <si>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</si>
  <si>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</si>
  <si>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</si>
  <si>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</si>
  <si>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</si>
  <si>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</si>
  <si>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</si>
  <si>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</si>
  <si>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</si>
  <si>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</si>
  <si>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</si>
  <si>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</si>
  <si>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</si>
  <si>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</si>
  <si>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</si>
  <si>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</si>
  <si>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</si>
  <si>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</si>
  <si>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</si>
  <si>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</si>
  <si>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</si>
  <si>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</si>
  <si>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</si>
  <si>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</si>
  <si>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</si>
  <si>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</si>
  <si>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</si>
  <si>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</si>
  <si>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</si>
  <si>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</si>
  <si>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</si>
  <si>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</si>
  <si>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</si>
  <si>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</si>
  <si>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</si>
  <si>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</si>
  <si>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</si>
  <si>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</si>
  <si>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</si>
  <si>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</si>
  <si>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</si>
  <si>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</si>
  <si>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</si>
  <si>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</si>
  <si>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</si>
  <si>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</si>
  <si>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</si>
  <si>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</si>
  <si>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</si>
  <si>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</si>
  <si>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</si>
  <si>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</si>
  <si>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</si>
  <si>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</si>
  <si>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</si>
  <si>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</si>
  <si>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</si>
  <si>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</si>
  <si>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</si>
  <si>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</si>
  <si>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</si>
  <si>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</si>
  <si>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</si>
  <si>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</si>
  <si>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</si>
  <si>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</si>
  <si>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</si>
  <si>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</si>
  <si>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</si>
  <si>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</si>
  <si>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</si>
  <si>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</si>
  <si>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</si>
  <si>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</si>
  <si>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</si>
  <si>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</si>
  <si>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</si>
  <si>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</si>
  <si>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</si>
  <si>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</si>
  <si>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</si>
  <si>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</si>
  <si>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</si>
  <si>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</si>
  <si>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</si>
  <si>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</si>
  <si>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</si>
  <si>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</si>
  <si>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</si>
  <si>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</si>
  <si>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</si>
  <si>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</si>
  <si>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</si>
  <si>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</si>
  <si>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</si>
  <si>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</si>
  <si>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</si>
  <si>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</si>
  <si>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</si>
  <si>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</si>
  <si>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</si>
  <si>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</si>
  <si>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</si>
  <si>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</si>
  <si>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</si>
  <si>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</si>
  <si>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</si>
  <si>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</si>
  <si>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</si>
  <si>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</si>
  <si>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</si>
  <si>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</si>
  <si>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</si>
  <si>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</si>
  <si>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</si>
  <si>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</si>
  <si>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</si>
  <si>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</si>
  <si>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</si>
  <si>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</si>
  <si>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</si>
  <si>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</si>
  <si>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</si>
  <si>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</si>
  <si>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</si>
  <si>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</si>
  <si>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</si>
  <si>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</si>
  <si>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</si>
  <si>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</si>
  <si>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</si>
  <si>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</si>
  <si>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</si>
  <si>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</si>
  <si>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</si>
  <si>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</si>
  <si>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</si>
  <si>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</si>
  <si>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</si>
  <si>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</si>
  <si>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</si>
  <si>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</si>
  <si>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</si>
  <si>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</si>
  <si>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</si>
  <si>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</si>
  <si>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</si>
  <si>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</si>
  <si>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</si>
  <si>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</si>
  <si>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</si>
  <si>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</si>
  <si>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</si>
  <si>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</si>
  <si>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</si>
  <si>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</si>
  <si>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</si>
  <si>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</si>
  <si>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</si>
  <si>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</si>
  <si>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</si>
  <si>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</si>
  <si>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</si>
  <si>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</si>
  <si>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</si>
  <si>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</si>
  <si>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</si>
  <si>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</si>
  <si>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</si>
  <si>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</si>
  <si>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</si>
  <si>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</si>
  <si>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</si>
  <si>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</si>
  <si>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</si>
  <si>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</si>
  <si>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</si>
  <si>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</si>
  <si>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</si>
  <si>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</si>
  <si>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</si>
  <si>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</si>
  <si>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</si>
  <si>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</si>
  <si>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</si>
  <si>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</si>
  <si>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</si>
  <si>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</si>
  <si>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</si>
  <si>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</si>
  <si>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</si>
  <si>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</si>
  <si>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</si>
  <si>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</si>
  <si>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</si>
  <si>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</si>
  <si>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</si>
  <si>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</si>
  <si>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</si>
  <si>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</si>
  <si>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</si>
  <si>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</si>
  <si>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</si>
  <si>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</si>
  <si>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</si>
  <si>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</si>
  <si>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</si>
  <si>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</si>
  <si>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</si>
  <si>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</si>
  <si>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</si>
  <si>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</si>
  <si>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</si>
  <si>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</si>
  <si>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</si>
  <si>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</si>
  <si>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</si>
  <si>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</si>
  <si>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</si>
  <si>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</si>
  <si>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</si>
  <si>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</si>
  <si>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</si>
  <si>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</si>
  <si>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</si>
  <si>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</si>
  <si>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</si>
  <si>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</si>
  <si>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</si>
  <si>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</si>
  <si>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</si>
  <si>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</si>
  <si>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</si>
  <si>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</si>
  <si>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</si>
  <si>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</si>
  <si>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</si>
  <si>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</si>
  <si>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</si>
  <si>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</si>
  <si>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</si>
  <si>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</si>
  <si>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</si>
  <si>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</si>
  <si>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</si>
  <si>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</si>
  <si>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</si>
  <si>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</si>
  <si>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</si>
  <si>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</si>
  <si>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</si>
  <si>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</si>
  <si>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</si>
  <si>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</si>
  <si>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</si>
  <si>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</si>
  <si>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</si>
  <si>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</si>
  <si>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</si>
  <si>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</si>
  <si>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</si>
  <si>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</si>
  <si>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</si>
  <si>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</si>
  <si>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</si>
  <si>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</si>
  <si>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</si>
  <si>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</si>
  <si>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</si>
  <si>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</si>
  <si>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</si>
  <si>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</si>
  <si>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</si>
  <si>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</si>
  <si>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</si>
  <si>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</si>
  <si>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</si>
  <si>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</si>
  <si>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</si>
  <si>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</si>
  <si>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</si>
  <si>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</si>
  <si>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</si>
  <si>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</si>
  <si>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</si>
  <si>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</si>
  <si>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</si>
  <si>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</si>
  <si>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</si>
  <si>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</si>
  <si>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</si>
  <si>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</si>
  <si>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</si>
  <si>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</si>
  <si>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</si>
  <si>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</si>
  <si>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</si>
  <si>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</si>
  <si>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</si>
  <si>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</si>
  <si>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</si>
  <si>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</si>
  <si>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</si>
  <si>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</si>
  <si>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</si>
  <si>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</si>
  <si>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</si>
  <si>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</si>
  <si>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</si>
  <si>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</si>
  <si>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</si>
  <si>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</si>
  <si>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</si>
  <si>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</si>
  <si>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</si>
  <si>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</si>
  <si>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</si>
  <si>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</si>
  <si>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</si>
  <si>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</si>
  <si>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</si>
  <si>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</si>
  <si>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</si>
  <si>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</si>
  <si>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</si>
  <si>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</si>
  <si>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</si>
  <si>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</si>
  <si>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</si>
  <si>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</si>
  <si>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</si>
  <si>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</si>
  <si>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</si>
  <si>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</si>
  <si>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</si>
  <si>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</si>
  <si>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</si>
  <si>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</si>
  <si>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</si>
  <si>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</si>
  <si>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</si>
  <si>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</si>
  <si>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</si>
  <si>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</si>
  <si>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</si>
  <si>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</si>
  <si>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</si>
  <si>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</si>
  <si>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</si>
  <si>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</si>
  <si>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</si>
  <si>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</si>
  <si>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</si>
  <si>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</si>
  <si>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</si>
  <si>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</si>
  <si>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</si>
  <si>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</si>
  <si>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</si>
  <si>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</si>
  <si>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</si>
  <si>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</si>
  <si>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</si>
  <si>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</si>
  <si>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</si>
  <si>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</si>
  <si>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</si>
  <si>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</si>
  <si>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</si>
  <si>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</si>
  <si>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</si>
  <si>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</si>
  <si>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</si>
  <si>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</si>
  <si>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</si>
  <si>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</si>
  <si>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</si>
  <si>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</si>
  <si>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</si>
  <si>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</si>
  <si>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</si>
  <si>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</si>
  <si>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</si>
  <si>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</si>
  <si>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</si>
  <si>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</si>
  <si>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</si>
  <si>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</si>
  <si>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</si>
  <si>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</si>
  <si>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</si>
  <si>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</si>
  <si>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</si>
  <si>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</si>
  <si>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</si>
  <si>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</si>
  <si>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</si>
  <si>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</si>
  <si>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</si>
  <si>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</si>
  <si>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</si>
  <si>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</si>
  <si>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</si>
  <si>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</si>
  <si>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</si>
  <si>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</si>
  <si>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</si>
  <si>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</si>
  <si>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</si>
  <si>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</si>
  <si>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</si>
  <si>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</si>
  <si>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</si>
  <si>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</si>
  <si>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</si>
  <si>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</si>
  <si>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</si>
  <si>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</si>
  <si>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</si>
  <si>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</si>
  <si>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</si>
  <si>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</si>
  <si>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</si>
  <si>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</si>
  <si>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</si>
  <si>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</si>
  <si>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</si>
  <si>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</si>
  <si>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</si>
  <si>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</si>
  <si>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</si>
  <si>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</si>
  <si>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</si>
  <si>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</si>
  <si>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</si>
  <si>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</si>
  <si>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</si>
  <si>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</si>
  <si>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</si>
  <si>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</si>
  <si>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</si>
  <si>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</si>
  <si>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</si>
  <si>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</si>
  <si>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</si>
  <si>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</si>
  <si>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</si>
  <si>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</si>
  <si>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</si>
  <si>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</si>
  <si>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</si>
  <si>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</si>
  <si>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</si>
  <si>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</si>
  <si>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</si>
  <si>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</si>
  <si>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</si>
  <si>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</si>
  <si>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</si>
  <si>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</si>
  <si>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</si>
  <si>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</si>
  <si>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</si>
  <si>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</si>
  <si>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</si>
  <si>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</si>
  <si>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</si>
  <si>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</si>
  <si>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</si>
  <si>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</si>
  <si>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</si>
  <si>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</si>
  <si>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</si>
  <si>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</si>
  <si>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</si>
  <si>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</si>
  <si>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</si>
  <si>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</si>
  <si>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</si>
  <si>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</si>
  <si>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</si>
  <si>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</si>
  <si>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</si>
  <si>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</si>
  <si>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</si>
  <si>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</si>
  <si>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</si>
  <si>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</si>
  <si>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</si>
  <si>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</si>
  <si>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</si>
  <si>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</si>
  <si>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</si>
  <si>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</si>
  <si>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</si>
  <si>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</si>
  <si>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</si>
  <si>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</si>
  <si>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</si>
  <si>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</si>
  <si>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</si>
  <si>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</si>
  <si>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</si>
  <si>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</si>
  <si>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</si>
  <si>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</si>
  <si>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</si>
  <si>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</si>
  <si>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</si>
  <si>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</si>
  <si>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</si>
  <si>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</si>
  <si>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</si>
  <si>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</si>
  <si>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</si>
  <si>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</si>
  <si>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</si>
  <si>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</si>
  <si>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</si>
  <si>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</si>
  <si>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</si>
  <si>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</si>
  <si>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</si>
  <si>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</si>
  <si>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</si>
  <si>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</si>
  <si>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</si>
  <si>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</si>
  <si>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</si>
  <si>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</si>
  <si>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</si>
  <si>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</si>
  <si>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</si>
  <si>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</si>
  <si>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</si>
  <si>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</si>
  <si>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</si>
  <si>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</si>
  <si>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</si>
  <si>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</si>
  <si>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</si>
  <si>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</si>
  <si>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</si>
  <si>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</si>
  <si>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</si>
  <si>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</si>
  <si>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</si>
  <si>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</si>
  <si>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</si>
  <si>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</si>
  <si>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</si>
  <si>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</si>
  <si>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</si>
  <si>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</si>
  <si>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</si>
  <si>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</si>
  <si>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</si>
  <si>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</si>
  <si>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</si>
  <si>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</si>
  <si>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</si>
  <si>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</si>
  <si>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</si>
  <si>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</si>
  <si>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</si>
  <si>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</si>
  <si>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</si>
  <si>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</si>
  <si>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</si>
  <si>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</si>
  <si>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</si>
  <si>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</si>
  <si>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</si>
  <si>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</si>
  <si>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</si>
  <si>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</si>
  <si>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</si>
  <si>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</si>
  <si>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</si>
  <si>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</si>
  <si>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</si>
  <si>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</si>
  <si>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</si>
  <si>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</si>
  <si>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</si>
  <si>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</si>
  <si>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</si>
  <si>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</si>
  <si>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</si>
  <si>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</si>
  <si>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</si>
  <si>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</si>
  <si>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</si>
  <si>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</si>
  <si>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</si>
  <si>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</si>
  <si>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</si>
  <si>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</si>
  <si>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</si>
  <si>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</si>
  <si>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</si>
  <si>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</si>
  <si>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</si>
  <si>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</si>
  <si>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</si>
  <si>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</si>
  <si>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</si>
  <si>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</si>
  <si>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</si>
  <si>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</si>
  <si>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</si>
  <si>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</si>
  <si>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</si>
  <si>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</si>
  <si>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</si>
  <si>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</si>
  <si>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</si>
  <si>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</si>
  <si>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</si>
  <si>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</si>
  <si>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</si>
  <si>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</si>
  <si>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</si>
  <si>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</si>
  <si>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</si>
  <si>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</si>
  <si>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</si>
  <si>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</si>
  <si>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</si>
  <si>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</si>
  <si>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</si>
  <si>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</si>
  <si>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</si>
  <si>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</si>
  <si>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</si>
  <si>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</si>
  <si>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</si>
  <si>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</si>
  <si>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</si>
  <si>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</si>
  <si>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</si>
  <si>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</si>
  <si>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</si>
  <si>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</si>
  <si>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</si>
  <si>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</si>
  <si>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</si>
  <si>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</si>
  <si>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</si>
  <si>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</si>
  <si>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</si>
  <si>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</si>
  <si>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</si>
  <si>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</si>
  <si>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</si>
  <si>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</si>
  <si>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</si>
  <si>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</si>
  <si>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</si>
  <si>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</si>
  <si>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</si>
  <si>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</si>
  <si>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</si>
  <si>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</si>
  <si>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</si>
  <si>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</si>
  <si>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</si>
  <si>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</si>
  <si>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</si>
  <si>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</si>
  <si>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</si>
  <si>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</si>
  <si>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</si>
  <si>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</si>
  <si>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</si>
  <si>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</si>
  <si>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</si>
  <si>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</si>
  <si>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</si>
  <si>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</si>
  <si>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</si>
  <si>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</si>
  <si>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</si>
  <si>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</si>
  <si>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</si>
  <si>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</si>
  <si>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</si>
  <si>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</si>
  <si>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</si>
  <si>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</si>
  <si>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</si>
  <si>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</si>
  <si>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</si>
  <si>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</si>
  <si>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</si>
  <si>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</si>
  <si>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</si>
  <si>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</si>
  <si>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</si>
  <si>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</si>
  <si>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</si>
  <si>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</si>
  <si>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</si>
  <si>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</si>
  <si>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</si>
  <si>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</si>
  <si>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</si>
  <si>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</si>
  <si>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</si>
  <si>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</si>
  <si>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</si>
  <si>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</si>
  <si>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</si>
  <si>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</si>
  <si>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</si>
  <si>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</si>
  <si>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</si>
  <si>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</si>
  <si>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</si>
  <si>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</si>
  <si>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</si>
  <si>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</si>
  <si>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</si>
  <si>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</si>
  <si>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</si>
  <si>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</si>
  <si>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</si>
  <si>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</si>
  <si>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</si>
  <si>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</si>
  <si>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</si>
  <si>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</si>
  <si>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</si>
  <si>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</si>
  <si>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</si>
  <si>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</si>
  <si>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</si>
  <si>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</si>
  <si>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</si>
  <si>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</si>
  <si>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</si>
  <si>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</si>
  <si>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</si>
  <si>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</si>
  <si>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</si>
  <si>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</si>
  <si>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</si>
  <si>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</si>
  <si>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</si>
  <si>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</si>
  <si>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</si>
  <si>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</si>
  <si>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</si>
  <si>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</si>
  <si>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</si>
  <si>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</si>
  <si>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</si>
  <si>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</si>
  <si>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</si>
  <si>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</si>
  <si>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</si>
  <si>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</si>
  <si>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</si>
  <si>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</si>
  <si>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</si>
  <si>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</si>
  <si>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</si>
  <si>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</si>
  <si>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</si>
  <si>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</si>
  <si>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</si>
  <si>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</si>
  <si>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</si>
  <si>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</si>
  <si>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</si>
  <si>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</si>
  <si>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</si>
  <si>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</si>
  <si>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</si>
  <si>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</si>
  <si>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</si>
  <si>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</si>
  <si>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</si>
  <si>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</si>
  <si>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</si>
  <si>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</si>
  <si>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</si>
  <si>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</si>
  <si>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</si>
  <si>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</si>
  <si>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</si>
  <si>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</si>
  <si>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</si>
  <si>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</si>
  <si>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</si>
  <si>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</si>
  <si>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</si>
  <si>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</si>
  <si>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</si>
  <si>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</si>
  <si>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</si>
  <si>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</si>
  <si>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</si>
  <si>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</si>
  <si>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</si>
  <si>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</si>
  <si>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</si>
  <si>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</si>
  <si>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</si>
  <si>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</si>
  <si>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</si>
  <si>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</si>
  <si>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</si>
  <si>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</si>
  <si>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</si>
  <si>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</si>
  <si>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</si>
  <si>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</si>
  <si>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</si>
  <si>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</si>
  <si>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</si>
  <si>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</si>
  <si>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</si>
  <si>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</si>
  <si>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</si>
  <si>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</si>
  <si>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</si>
  <si>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</si>
  <si>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</si>
  <si>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</si>
  <si>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</si>
  <si>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</si>
  <si>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</si>
  <si>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</si>
  <si>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</si>
  <si>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</si>
  <si>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</si>
  <si>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</si>
  <si>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</si>
  <si>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</si>
  <si>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</si>
  <si>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</si>
  <si>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</si>
  <si>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</si>
  <si>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</si>
  <si>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</si>
  <si>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</si>
  <si>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</si>
  <si>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</si>
  <si>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</si>
  <si>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</si>
  <si>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</si>
  <si>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</si>
  <si>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</si>
  <si>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</si>
  <si>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</si>
  <si>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</si>
  <si>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</si>
  <si>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</si>
  <si>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</si>
  <si>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</si>
  <si>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</si>
  <si>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</si>
  <si>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</si>
  <si>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</si>
  <si>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</si>
  <si>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</si>
  <si>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</si>
  <si>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</si>
  <si>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</si>
  <si>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</si>
  <si>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</si>
  <si>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</si>
  <si>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</si>
  <si>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</si>
  <si>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</si>
  <si>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</si>
  <si>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</si>
  <si>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</si>
  <si>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</si>
  <si>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</si>
  <si>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</si>
  <si>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</si>
  <si>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</si>
  <si>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</si>
  <si>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</si>
  <si>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</si>
  <si>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</si>
  <si>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</si>
  <si>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</si>
  <si>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</si>
  <si>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</si>
  <si>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</si>
  <si>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</si>
  <si>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</si>
  <si>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</si>
  <si>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</si>
  <si>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</si>
  <si>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</si>
  <si>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</si>
  <si>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</si>
  <si>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</si>
  <si>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</si>
  <si>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</si>
  <si>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</si>
  <si>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</si>
  <si>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</si>
  <si>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</si>
  <si>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</si>
  <si>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</si>
  <si>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</si>
  <si>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</si>
  <si>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</si>
  <si>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</si>
  <si>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</si>
  <si>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</si>
  <si>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</si>
  <si>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</si>
  <si>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</si>
  <si>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</si>
  <si>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</si>
  <si>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</si>
  <si>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</si>
  <si>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</si>
  <si>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</si>
  <si>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</si>
  <si>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</si>
  <si>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</si>
  <si>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</si>
  <si>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</si>
  <si>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</si>
  <si>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</si>
  <si>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</si>
  <si>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</si>
  <si>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</si>
  <si>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</si>
  <si>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</si>
  <si>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</si>
  <si>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</si>
  <si>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</si>
  <si>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</si>
  <si>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</si>
  <si>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</si>
  <si>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</si>
  <si>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</si>
  <si>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</si>
  <si>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</si>
  <si>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</si>
  <si>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</si>
  <si>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</si>
  <si>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</si>
  <si>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</si>
  <si>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</si>
  <si>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</si>
  <si>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</si>
  <si>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</si>
  <si>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</si>
  <si>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</si>
  <si>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</si>
  <si>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</si>
  <si>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</si>
  <si>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</si>
  <si>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</si>
  <si>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</si>
  <si>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</si>
  <si>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</si>
  <si>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</si>
  <si>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</si>
  <si>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</si>
  <si>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</si>
  <si>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</si>
  <si>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</si>
  <si>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</si>
  <si>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</si>
  <si>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</si>
  <si>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</si>
  <si>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</si>
  <si>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</si>
  <si>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</si>
  <si>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</si>
  <si>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</si>
  <si>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</si>
  <si>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</si>
  <si>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</si>
  <si>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</si>
  <si>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</si>
  <si>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</si>
  <si>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</si>
  <si>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</si>
  <si>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</si>
  <si>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</si>
  <si>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</si>
  <si>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</si>
  <si>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</si>
  <si>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</si>
  <si>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</si>
  <si>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</si>
  <si>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</si>
  <si>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</si>
  <si>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</si>
  <si>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</si>
  <si>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</si>
  <si>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</si>
  <si>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</si>
  <si>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</si>
  <si>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</si>
  <si>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</si>
  <si>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</si>
  <si>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</si>
  <si>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</si>
  <si>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</si>
  <si>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</si>
  <si>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</si>
  <si>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</si>
  <si>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</si>
  <si>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</si>
  <si>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</si>
  <si>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</si>
  <si>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</si>
  <si>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</si>
  <si>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</si>
  <si>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</si>
  <si>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</si>
  <si>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</si>
  <si>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</si>
  <si>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</si>
  <si>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</si>
  <si>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</si>
  <si>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</si>
  <si>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</si>
  <si>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</si>
  <si>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</si>
  <si>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</si>
  <si>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</si>
  <si>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</si>
  <si>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</si>
  <si>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</si>
  <si>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</si>
  <si>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</si>
  <si>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</si>
  <si>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</si>
  <si>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</si>
  <si>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</si>
  <si>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</si>
  <si>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</si>
  <si>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</si>
  <si>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</si>
  <si>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</si>
  <si>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</si>
  <si>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</si>
  <si>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</si>
  <si>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</si>
  <si>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</si>
  <si>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</si>
  <si>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</si>
  <si>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</si>
  <si>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</si>
  <si>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</si>
  <si>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</si>
  <si>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</si>
  <si>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</si>
  <si>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</si>
  <si>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</si>
  <si>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</si>
  <si>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</si>
  <si>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</si>
  <si>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</si>
  <si>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</si>
  <si>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</si>
  <si>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</si>
  <si>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</si>
  <si>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</si>
  <si>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</si>
  <si>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</si>
  <si>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</si>
  <si>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</si>
  <si>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</si>
  <si>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</si>
  <si>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</si>
  <si>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</si>
  <si>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</si>
  <si>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</si>
  <si>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</si>
  <si>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</si>
  <si>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</si>
  <si>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</si>
  <si>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</si>
  <si>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</si>
  <si>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</si>
  <si>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</si>
  <si>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</si>
  <si>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</si>
  <si>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</si>
  <si>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</si>
  <si>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</si>
  <si>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</si>
  <si>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</si>
  <si>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</si>
  <si>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</si>
  <si>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</si>
  <si>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</si>
  <si>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</si>
  <si>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</si>
  <si>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</si>
  <si>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</si>
  <si>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</si>
  <si>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</si>
  <si>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</si>
  <si>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</si>
  <si>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</si>
  <si>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</si>
  <si>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</si>
  <si>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</si>
  <si>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</si>
  <si>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</si>
  <si>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</si>
  <si>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</si>
  <si>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</si>
  <si>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</si>
  <si>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</si>
  <si>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</si>
  <si>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</si>
  <si>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</si>
  <si>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</si>
  <si>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</si>
  <si>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</si>
  <si>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</si>
  <si>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</si>
  <si>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</si>
  <si>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</si>
  <si>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</si>
  <si>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</si>
  <si>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</si>
  <si>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</si>
  <si>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</si>
  <si>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</si>
  <si>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</si>
  <si>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</si>
  <si>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</si>
  <si>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</si>
  <si>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</si>
  <si>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</si>
  <si>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</si>
  <si>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</si>
  <si>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</si>
  <si>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</si>
  <si>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</si>
  <si>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</si>
  <si>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</si>
  <si>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</si>
  <si>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</si>
  <si>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</si>
  <si>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</si>
  <si>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</si>
  <si>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</si>
  <si>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</si>
  <si>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</si>
  <si>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</si>
  <si>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</si>
  <si>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</si>
  <si>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</si>
  <si>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</si>
  <si>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</si>
  <si>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</si>
  <si>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</si>
  <si>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</si>
  <si>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</si>
  <si>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</si>
  <si>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</si>
  <si>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</si>
  <si>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</si>
  <si>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</si>
  <si>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</si>
  <si>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</si>
  <si>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</si>
  <si>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</si>
  <si>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</si>
  <si>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</si>
  <si>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</si>
  <si>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</si>
  <si>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</si>
  <si>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</si>
  <si>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</si>
  <si>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</si>
  <si>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</si>
  <si>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</si>
  <si>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</si>
  <si>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</si>
  <si>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</si>
  <si>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</si>
  <si>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</si>
  <si>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</si>
  <si>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</si>
  <si>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</si>
  <si>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</si>
  <si>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</si>
  <si>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</si>
  <si>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</si>
  <si>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</si>
  <si>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</si>
  <si>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</si>
  <si>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</si>
  <si>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</si>
  <si>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</si>
  <si>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</si>
  <si>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</si>
  <si>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</si>
  <si>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</si>
  <si>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</si>
  <si>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</si>
  <si>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</si>
  <si>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</si>
  <si>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</si>
  <si>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</si>
  <si>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</si>
  <si>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</si>
  <si>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</si>
  <si>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</si>
  <si>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</si>
  <si>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</si>
  <si>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</si>
  <si>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</si>
  <si>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</si>
  <si>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</si>
  <si>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</si>
  <si>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</si>
  <si>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</si>
  <si>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</si>
  <si>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</si>
  <si>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</si>
  <si>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</si>
  <si>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</si>
  <si>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</si>
  <si>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</si>
  <si>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</si>
  <si>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</si>
  <si>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</si>
  <si>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</si>
  <si>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</si>
  <si>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</si>
  <si>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</si>
  <si>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</si>
  <si>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</si>
  <si>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</si>
  <si>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</si>
  <si>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</si>
  <si>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</si>
  <si>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</si>
  <si>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</si>
  <si>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</si>
  <si>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</si>
  <si>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</si>
  <si>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</si>
  <si>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</si>
  <si>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</si>
  <si>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</si>
  <si>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</si>
  <si>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</si>
  <si>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</si>
  <si>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</si>
  <si>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</si>
  <si>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</si>
  <si>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</si>
  <si>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</si>
  <si>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</si>
  <si>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</si>
  <si>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</si>
  <si>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</si>
  <si>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</si>
  <si>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</si>
  <si>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</si>
  <si>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</si>
  <si>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</si>
  <si>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</si>
  <si>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</si>
  <si>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</si>
  <si>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</si>
  <si>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</si>
  <si>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</si>
  <si>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</si>
  <si>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</si>
  <si>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</si>
  <si>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</si>
  <si>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</si>
  <si>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</si>
  <si>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</si>
  <si>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</si>
  <si>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</si>
  <si>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</si>
  <si>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</si>
  <si>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</si>
  <si>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</si>
  <si>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</si>
  <si>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</si>
  <si>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</si>
  <si>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</si>
  <si>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</si>
  <si>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</si>
  <si>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</si>
  <si>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</si>
  <si>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</si>
  <si>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</si>
  <si>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</si>
  <si>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</si>
  <si>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</si>
  <si>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</si>
  <si>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</si>
  <si>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</si>
  <si>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</si>
  <si>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</si>
  <si>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</si>
  <si>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</si>
  <si>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</si>
  <si>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</si>
  <si>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</si>
  <si>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</si>
  <si>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</si>
  <si>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</si>
  <si>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</si>
  <si>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</si>
  <si>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</si>
  <si>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</si>
  <si>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</si>
  <si>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</si>
  <si>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</si>
  <si>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</si>
  <si>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</si>
  <si>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</si>
  <si>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</si>
  <si>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</si>
  <si>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</si>
  <si>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</si>
  <si>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</si>
  <si>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</si>
  <si>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</si>
  <si>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</si>
  <si>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</si>
  <si>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</si>
  <si>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</si>
  <si>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</si>
  <si>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</si>
  <si>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</si>
  <si>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</si>
  <si>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</si>
  <si>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</si>
  <si>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</si>
  <si>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</si>
  <si>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</si>
  <si>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</si>
  <si>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</si>
  <si>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</si>
  <si>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</si>
  <si>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</si>
  <si>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</si>
  <si>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</si>
  <si>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</si>
  <si>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</si>
  <si>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</si>
  <si>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</si>
  <si>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</si>
  <si>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</si>
  <si>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</si>
  <si>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</si>
  <si>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</si>
  <si>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</si>
  <si>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</si>
  <si>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</si>
  <si>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</si>
  <si>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</si>
  <si>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</si>
  <si>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</si>
  <si>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</si>
  <si>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</si>
  <si>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</si>
  <si>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</si>
  <si>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</si>
  <si>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</si>
  <si>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</si>
  <si>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</si>
  <si>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</si>
  <si>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</si>
  <si>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</si>
  <si>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</si>
  <si>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</si>
  <si>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</si>
  <si>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</si>
  <si>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</si>
  <si>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</si>
  <si>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</si>
  <si>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</si>
  <si>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</si>
  <si>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</si>
  <si>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</si>
  <si>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</si>
  <si>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</si>
  <si>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</si>
  <si>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</si>
  <si>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</si>
  <si>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</si>
  <si>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</si>
  <si>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</si>
  <si>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</si>
  <si>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</si>
  <si>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</si>
  <si>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</si>
  <si>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</si>
  <si>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</si>
  <si>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</si>
  <si>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</si>
  <si>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</si>
  <si>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</si>
  <si>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</si>
  <si>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</si>
  <si>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</si>
  <si>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</si>
  <si>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</si>
  <si>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</si>
  <si>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</si>
  <si>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</si>
  <si>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</si>
  <si>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</si>
  <si>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</si>
  <si>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</si>
  <si>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</si>
  <si>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</si>
  <si>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</si>
  <si>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</si>
  <si>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</si>
  <si>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</si>
  <si>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</si>
  <si>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</si>
  <si>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</si>
  <si>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</si>
  <si>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</si>
  <si>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</si>
  <si>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</si>
  <si>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</si>
  <si>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</si>
  <si>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</si>
  <si>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</si>
  <si>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</si>
  <si>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</si>
  <si>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</si>
  <si>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</si>
  <si>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</si>
  <si>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</si>
  <si>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</si>
  <si>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</si>
  <si>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</si>
  <si>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</si>
  <si>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</si>
  <si>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</si>
  <si>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</si>
  <si>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</si>
  <si>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</si>
  <si>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</si>
  <si>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</si>
  <si>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</si>
  <si>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</si>
  <si>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</si>
  <si>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</si>
  <si>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</si>
  <si>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</si>
  <si>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</si>
  <si>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</si>
  <si>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</si>
  <si>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</si>
  <si>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</si>
  <si>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</si>
  <si>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</si>
  <si>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</si>
  <si>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</si>
  <si>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</si>
  <si>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</si>
  <si>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</si>
  <si>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</si>
  <si>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</si>
  <si>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</si>
  <si>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</si>
  <si>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</si>
  <si>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</si>
  <si>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</si>
  <si>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</si>
  <si>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</si>
  <si>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</si>
  <si>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</si>
  <si>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</si>
  <si>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</si>
  <si>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</si>
  <si>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</si>
  <si>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</si>
  <si>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</si>
  <si>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</si>
  <si>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</si>
  <si>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</si>
  <si>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</si>
  <si>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</si>
  <si>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</si>
  <si>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</si>
  <si>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</si>
  <si>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</si>
  <si>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</si>
  <si>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</si>
  <si>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</si>
  <si>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</si>
  <si>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</si>
  <si>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</si>
  <si>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</si>
  <si>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</si>
  <si>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</si>
  <si>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</si>
  <si>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</si>
  <si>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</si>
  <si>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</si>
  <si>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</si>
  <si>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</si>
  <si>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</si>
  <si>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</si>
  <si>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</si>
  <si>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</si>
  <si>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</si>
  <si>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</si>
  <si>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</si>
  <si>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</si>
  <si>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</si>
  <si>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</si>
  <si>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</si>
  <si>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</si>
  <si>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</si>
  <si>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</si>
  <si>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</si>
  <si>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</si>
  <si>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</si>
  <si>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</si>
  <si>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</si>
  <si>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</si>
  <si>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</si>
  <si>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</si>
  <si>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</si>
  <si>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</si>
  <si>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</si>
  <si>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</si>
  <si>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</si>
  <si>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</si>
  <si>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</si>
  <si>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</si>
  <si>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</si>
  <si>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</si>
  <si>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</si>
  <si>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</si>
  <si>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</si>
  <si>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</si>
  <si>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</si>
  <si>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</si>
  <si>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</si>
  <si>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</si>
  <si>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</si>
  <si>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</si>
  <si>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</si>
  <si>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</si>
  <si>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</si>
  <si>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</si>
  <si>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</si>
  <si>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</si>
  <si>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</si>
  <si>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</si>
  <si>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</si>
  <si>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</si>
  <si>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</si>
  <si>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</si>
  <si>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</si>
  <si>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</si>
  <si>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</si>
  <si>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</si>
  <si>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</si>
  <si>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</si>
  <si>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</si>
  <si>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</si>
  <si>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</si>
  <si>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</si>
  <si>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</si>
  <si>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</si>
  <si>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</si>
  <si>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</si>
  <si>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</si>
  <si>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</si>
  <si>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</si>
  <si>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</si>
  <si>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</si>
  <si>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</si>
  <si>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</si>
  <si>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</si>
  <si>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</si>
  <si>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</si>
  <si>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</si>
  <si>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</si>
  <si>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</si>
  <si>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</si>
  <si>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</si>
  <si>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</si>
  <si>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</si>
  <si>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</si>
  <si>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</si>
  <si>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</si>
  <si>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</si>
  <si>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</si>
  <si>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</si>
  <si>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</si>
  <si>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</si>
  <si>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</si>
  <si>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</si>
  <si>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</si>
  <si>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</si>
  <si>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</si>
  <si>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</si>
  <si>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</si>
  <si>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</si>
  <si>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</si>
  <si>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</si>
  <si>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</si>
  <si>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</si>
  <si>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</si>
  <si>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</si>
  <si>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</si>
  <si>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</si>
  <si>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</si>
  <si>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</si>
  <si>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</si>
  <si>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</si>
  <si>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</si>
  <si>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</si>
  <si>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</si>
  <si>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</si>
  <si>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</si>
  <si>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</si>
  <si>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</si>
  <si>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</si>
  <si>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</si>
  <si>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</si>
  <si>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</si>
  <si>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</si>
  <si>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</si>
  <si>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</si>
  <si>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</si>
  <si>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</si>
  <si>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</si>
  <si>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</si>
  <si>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</si>
  <si>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</si>
  <si>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</si>
  <si>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</si>
  <si>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</si>
  <si>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</si>
  <si>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</si>
  <si>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</si>
  <si>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</si>
  <si>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</si>
  <si>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</si>
  <si>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</si>
  <si>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</si>
  <si>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</si>
  <si>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</si>
  <si>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</si>
  <si>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</si>
  <si>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</si>
  <si>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</si>
  <si>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</si>
  <si>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</si>
  <si>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</si>
  <si>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</si>
  <si>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</si>
  <si>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</si>
  <si>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</si>
  <si>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</si>
  <si>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</si>
  <si>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</si>
  <si>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</si>
  <si>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</si>
  <si>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</si>
  <si>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</si>
  <si>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</si>
  <si>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</si>
  <si>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</si>
  <si>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</si>
  <si>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</si>
  <si>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</si>
  <si>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</si>
  <si>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</si>
  <si>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</si>
  <si>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</si>
  <si>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</si>
  <si>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</si>
  <si>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</si>
  <si>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</si>
  <si>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</si>
  <si>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</si>
  <si>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</si>
  <si>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</si>
  <si>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</si>
  <si>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</si>
  <si>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</si>
  <si>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</si>
  <si>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</si>
  <si>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</si>
  <si>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</si>
  <si>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</si>
  <si>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</si>
  <si>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</si>
  <si>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</si>
  <si>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</si>
  <si>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</si>
  <si>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</si>
  <si>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</si>
  <si>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</si>
  <si>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</si>
  <si>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</si>
  <si>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</si>
  <si>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</si>
  <si>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</si>
  <si>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</si>
  <si>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</si>
  <si>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</si>
  <si>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</si>
  <si>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</si>
  <si>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</si>
  <si>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</si>
  <si>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</si>
  <si>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</si>
  <si>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</si>
  <si>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</si>
  <si>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</si>
  <si>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</si>
  <si>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</si>
  <si>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</si>
  <si>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</si>
  <si>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</si>
  <si>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</si>
  <si>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</si>
  <si>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</si>
  <si>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</si>
  <si>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</si>
  <si>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</si>
  <si>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</si>
  <si>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</si>
  <si>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</si>
  <si>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</si>
  <si>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</si>
  <si>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</si>
  <si>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</si>
  <si>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</si>
  <si>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</si>
  <si>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</si>
  <si>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</si>
  <si>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</si>
  <si>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</si>
  <si>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</si>
  <si>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</si>
  <si>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</si>
  <si>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</si>
  <si>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</si>
  <si>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</si>
  <si>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</si>
  <si>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</si>
  <si>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</si>
  <si>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</si>
  <si>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</si>
  <si>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</si>
  <si>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</si>
  <si>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</si>
  <si>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</si>
  <si>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</si>
  <si>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</si>
  <si>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</si>
  <si>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</si>
  <si>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</si>
  <si>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</si>
  <si>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</si>
  <si>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</si>
  <si>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</si>
  <si>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</si>
  <si>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</si>
  <si>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</si>
  <si>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</si>
  <si>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</si>
  <si>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</si>
  <si>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</si>
  <si>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</si>
  <si>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</si>
  <si>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</si>
  <si>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</si>
  <si>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</si>
  <si>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</si>
  <si>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</si>
  <si>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</si>
  <si>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</si>
  <si>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</si>
  <si>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</si>
  <si>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</si>
  <si>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</si>
  <si>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</si>
  <si>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</si>
  <si>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</si>
  <si>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</si>
  <si>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</si>
  <si>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</si>
  <si>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</si>
  <si>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</si>
  <si>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</si>
  <si>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</si>
  <si>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</si>
  <si>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</si>
  <si>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</si>
  <si>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</si>
  <si>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</si>
  <si>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</si>
  <si>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</si>
  <si>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</si>
  <si>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</si>
  <si>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</si>
  <si>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</si>
  <si>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</si>
  <si>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</si>
  <si>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</si>
  <si>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</si>
  <si>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</si>
  <si>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</si>
  <si>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</si>
  <si>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</si>
  <si>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</si>
  <si>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</si>
  <si>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</si>
  <si>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</si>
  <si>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</si>
  <si>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</si>
  <si>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</si>
  <si>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</si>
  <si>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</si>
  <si>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</si>
  <si>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</si>
  <si>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</si>
  <si>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</si>
  <si>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</si>
  <si>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</si>
  <si>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</si>
  <si>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</si>
  <si>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</si>
  <si>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</si>
  <si>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</si>
  <si>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</si>
  <si>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</si>
  <si>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</si>
  <si>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</si>
  <si>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</si>
  <si>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</si>
  <si>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</si>
  <si>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</si>
  <si>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</si>
  <si>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</si>
  <si>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</si>
  <si>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</si>
  <si>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</si>
  <si>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</si>
  <si>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</si>
  <si>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</si>
  <si>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</si>
  <si>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</si>
  <si>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</si>
  <si>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</si>
  <si>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</si>
  <si>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</si>
  <si>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</si>
  <si>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</si>
  <si>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</si>
  <si>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</si>
  <si>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</si>
  <si>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</si>
  <si>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</si>
  <si>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</si>
  <si>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</si>
  <si>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</si>
  <si>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</si>
  <si>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</si>
  <si>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</si>
  <si>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</si>
  <si>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</si>
  <si>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</si>
  <si>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</si>
  <si>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</si>
  <si>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</si>
  <si>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</si>
  <si>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</si>
  <si>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</si>
  <si>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</si>
  <si>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</si>
  <si>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</si>
  <si>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</si>
  <si>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</si>
  <si>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</si>
  <si>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</si>
  <si>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</si>
  <si>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</si>
  <si>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</si>
  <si>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</si>
  <si>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</si>
  <si>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</si>
  <si>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</si>
  <si>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</si>
  <si>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</si>
  <si>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</si>
  <si>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</si>
  <si>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</si>
  <si>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</si>
  <si>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</si>
  <si>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</si>
  <si>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</si>
  <si>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</si>
  <si>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</si>
  <si>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</si>
  <si>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</si>
  <si>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</si>
  <si>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</si>
  <si>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</si>
  <si>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</si>
  <si>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</si>
  <si>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</si>
  <si>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</si>
  <si>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</si>
  <si>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</si>
  <si>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</si>
  <si>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</si>
  <si>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</si>
  <si>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</si>
  <si>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</si>
  <si>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</si>
  <si>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</si>
  <si>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</si>
  <si>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</si>
  <si>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</si>
  <si>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</si>
  <si>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</si>
  <si>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</si>
  <si>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</si>
  <si>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</si>
  <si>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</si>
  <si>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</si>
  <si>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</si>
  <si>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</si>
  <si>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</si>
  <si>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</si>
  <si>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</si>
  <si>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</si>
  <si>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</si>
  <si>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</si>
  <si>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</si>
  <si>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</si>
  <si>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</si>
  <si>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</si>
  <si>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</si>
  <si>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</si>
  <si>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</si>
  <si>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</si>
  <si>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</si>
  <si>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</si>
  <si>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</si>
  <si>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</si>
  <si>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</si>
  <si>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</si>
  <si>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</si>
  <si>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</si>
  <si>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</si>
  <si>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</si>
  <si>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</si>
  <si>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</si>
  <si>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</si>
  <si>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</si>
  <si>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</si>
  <si>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</si>
  <si>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</si>
  <si>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</si>
  <si>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</si>
  <si>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</si>
  <si>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</si>
  <si>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</si>
  <si>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</si>
  <si>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</si>
  <si>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</si>
  <si>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</si>
  <si>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</si>
  <si>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</si>
  <si>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</si>
  <si>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</si>
  <si>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</si>
  <si>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</si>
  <si>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</si>
  <si>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</si>
  <si>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</si>
  <si>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</si>
  <si>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</si>
  <si>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</si>
  <si>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</si>
  <si>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</si>
  <si>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</si>
  <si>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</si>
  <si>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</si>
  <si>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</si>
  <si>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</si>
  <si>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</si>
  <si>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</si>
  <si>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</si>
  <si>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</si>
  <si>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</si>
  <si>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</si>
  <si>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</si>
  <si>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</si>
  <si>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</si>
  <si>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</si>
  <si>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</si>
  <si>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</si>
  <si>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</si>
  <si>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</si>
  <si>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</si>
  <si>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</si>
  <si>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</si>
  <si>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</si>
  <si>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</si>
  <si>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</si>
  <si>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</si>
  <si>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</si>
  <si>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</si>
  <si>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</si>
  <si>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</si>
  <si>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</si>
  <si>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</si>
  <si>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</si>
  <si>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</si>
  <si>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</si>
  <si>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</si>
  <si>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</si>
  <si>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</si>
  <si>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</si>
  <si>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</si>
  <si>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</si>
  <si>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</si>
  <si>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</si>
  <si>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</si>
  <si>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</si>
  <si>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</si>
  <si>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</si>
  <si>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</si>
  <si>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</si>
  <si>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</si>
  <si>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</si>
  <si>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</si>
  <si>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</si>
  <si>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</si>
  <si>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</si>
  <si>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</si>
  <si>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</si>
  <si>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</si>
  <si>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</si>
  <si>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</si>
  <si>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</si>
  <si>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</si>
  <si>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</si>
  <si>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</si>
  <si>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</si>
  <si>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</si>
  <si>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</si>
  <si>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</si>
  <si>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</si>
  <si>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</si>
  <si>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</si>
  <si>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</si>
  <si>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</si>
  <si>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</si>
  <si>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</si>
  <si>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</si>
  <si>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</si>
  <si>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</si>
  <si>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</si>
  <si>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</si>
  <si>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</si>
  <si>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</si>
  <si>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</si>
  <si>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</si>
  <si>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</si>
  <si>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</si>
  <si>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</si>
  <si>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</si>
  <si>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</si>
  <si>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</si>
  <si>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</si>
  <si>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</si>
  <si>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</si>
  <si>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</si>
  <si>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</si>
  <si>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</si>
  <si>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</si>
  <si>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</si>
  <si>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</si>
  <si>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</si>
  <si>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</si>
  <si>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</si>
  <si>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</si>
  <si>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</si>
  <si>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</si>
  <si>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</si>
  <si>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</si>
  <si>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</si>
  <si>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</si>
  <si>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</si>
  <si>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</si>
  <si>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</si>
  <si>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</si>
  <si>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</si>
  <si>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</si>
  <si>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</si>
  <si>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</si>
  <si>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</si>
  <si>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</si>
  <si>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</si>
  <si>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</si>
  <si>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</si>
  <si>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</si>
  <si>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</si>
  <si>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</si>
  <si>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</si>
  <si>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</si>
  <si>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</si>
  <si>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</si>
  <si>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</si>
  <si>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</si>
  <si>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</si>
  <si>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</si>
  <si>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</si>
  <si>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</si>
  <si>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</si>
  <si>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</si>
  <si>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</si>
  <si>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</si>
  <si>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</si>
  <si>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</si>
  <si>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</si>
  <si>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</si>
  <si>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</si>
  <si>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</si>
  <si>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</si>
  <si>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</si>
  <si>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</si>
  <si>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</si>
  <si>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</si>
  <si>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</si>
  <si>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</si>
  <si>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</si>
  <si>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</si>
  <si>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</si>
  <si>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</si>
  <si>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</si>
  <si>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</si>
  <si>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</si>
  <si>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</si>
  <si>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</si>
  <si>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</si>
  <si>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</si>
  <si>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</si>
  <si>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</si>
  <si>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</si>
  <si>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</si>
  <si>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</si>
  <si>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</si>
  <si>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</si>
  <si>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</si>
  <si>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</si>
  <si>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</si>
  <si>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</si>
  <si>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</si>
  <si>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</si>
  <si>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</si>
  <si>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</si>
  <si>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</si>
  <si>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</si>
  <si>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</si>
  <si>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</si>
  <si>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</si>
  <si>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</si>
  <si>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</si>
  <si>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</si>
  <si>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</si>
  <si>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</si>
  <si>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</si>
  <si>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</si>
  <si>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</si>
  <si>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</si>
  <si>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</si>
  <si>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</si>
  <si>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</si>
  <si>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</si>
  <si>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</si>
  <si>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</si>
  <si>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</si>
  <si>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</si>
  <si>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</si>
  <si>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</si>
  <si>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</si>
  <si>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</si>
  <si>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</si>
  <si>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</si>
  <si>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</si>
  <si>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</si>
  <si>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</si>
  <si>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</si>
  <si>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</si>
  <si>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</si>
  <si>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</si>
  <si>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</si>
  <si>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</si>
  <si>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</si>
  <si>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</si>
  <si>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</si>
  <si>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</si>
  <si>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</si>
  <si>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</si>
  <si>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</si>
  <si>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</si>
  <si>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</si>
  <si>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</si>
  <si>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</si>
  <si>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</si>
  <si>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</si>
  <si>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</si>
  <si>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</si>
  <si>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</si>
  <si>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</si>
  <si>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</si>
  <si>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</si>
  <si>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</si>
  <si>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</si>
  <si>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</si>
  <si>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</si>
  <si>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</si>
  <si>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</si>
  <si>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</si>
  <si>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</si>
  <si>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</si>
  <si>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</si>
  <si>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</si>
  <si>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</si>
  <si>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</si>
  <si>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</si>
  <si>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</si>
  <si>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</si>
  <si>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</si>
  <si>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</si>
  <si>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</si>
  <si>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</si>
  <si>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</si>
  <si>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</si>
  <si>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</si>
  <si>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</si>
  <si>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</si>
  <si>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</si>
  <si>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</si>
  <si>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</si>
  <si>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</si>
  <si>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</si>
  <si>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</si>
  <si>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</si>
  <si>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</si>
  <si>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</si>
  <si>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</si>
  <si>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</si>
  <si>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</si>
  <si>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</si>
  <si>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</si>
  <si>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</si>
  <si>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</si>
  <si>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</si>
  <si>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</si>
  <si>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</si>
  <si>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</si>
  <si>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</si>
  <si>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</si>
  <si>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</si>
  <si>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</si>
  <si>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</si>
  <si>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</si>
  <si>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</si>
  <si>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</si>
  <si>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</si>
  <si>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</si>
  <si>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</si>
  <si>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</si>
  <si>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</si>
  <si>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</si>
  <si>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</si>
  <si>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</si>
  <si>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</si>
  <si>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</si>
  <si>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</si>
  <si>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</si>
  <si>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</si>
  <si>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</si>
  <si>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</si>
  <si>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</si>
  <si>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</si>
  <si>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</si>
  <si>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</si>
  <si>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</si>
  <si>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</si>
  <si>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</si>
  <si>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</si>
  <si>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</si>
  <si>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</si>
  <si>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</si>
  <si>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</si>
  <si>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</si>
  <si>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</si>
  <si>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</si>
  <si>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</si>
  <si>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</si>
  <si>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</si>
  <si>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</si>
  <si>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</si>
  <si>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</si>
  <si>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</si>
  <si>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</si>
  <si>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</si>
  <si>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</si>
  <si>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</si>
  <si>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</si>
  <si>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</si>
  <si>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</si>
  <si>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</si>
  <si>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</si>
  <si>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</si>
  <si>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</si>
  <si>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</si>
  <si>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</si>
  <si>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</si>
  <si>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</si>
  <si>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</si>
  <si>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</si>
  <si>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</si>
  <si>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</si>
  <si>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</si>
  <si>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</si>
  <si>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</si>
  <si>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</si>
  <si>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</si>
  <si>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</si>
  <si>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</si>
  <si>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</si>
  <si>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</si>
  <si>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</si>
  <si>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</si>
  <si>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</si>
  <si>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</si>
  <si>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</si>
  <si>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</si>
  <si>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</si>
  <si>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</si>
  <si>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</si>
  <si>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</si>
  <si>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</si>
  <si>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</si>
  <si>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</si>
  <si>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</si>
  <si>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</si>
  <si>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</si>
  <si>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</si>
  <si>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</si>
  <si>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</si>
  <si>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</si>
  <si>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</si>
  <si>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</si>
  <si>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</si>
  <si>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</si>
  <si>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</si>
  <si>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</si>
  <si>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</si>
  <si>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</si>
  <si>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</si>
  <si>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</si>
  <si>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</si>
  <si>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</si>
  <si>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</si>
  <si>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</si>
  <si>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</si>
  <si>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</si>
  <si>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</si>
  <si>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</si>
  <si>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</si>
  <si>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</si>
  <si>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</si>
  <si>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</si>
  <si>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</si>
  <si>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</si>
  <si>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</si>
  <si>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</si>
  <si>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</si>
  <si>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</si>
  <si>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</si>
  <si>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</si>
  <si>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</si>
  <si>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</si>
  <si>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</si>
  <si>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</si>
  <si>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</si>
  <si>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</si>
  <si>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</si>
  <si>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</si>
  <si>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</si>
  <si>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</si>
  <si>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</si>
  <si>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</si>
  <si>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</si>
  <si>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</si>
  <si>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</si>
  <si>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</si>
  <si>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</si>
  <si>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</si>
  <si>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</si>
  <si>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</si>
  <si>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</si>
  <si>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</si>
  <si>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</si>
  <si>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</si>
  <si>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</si>
  <si>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</si>
  <si>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</si>
  <si>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</si>
  <si>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</si>
  <si>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</si>
  <si>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</si>
  <si>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</si>
  <si>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</si>
  <si>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</si>
  <si>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</si>
  <si>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</si>
  <si>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</si>
  <si>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</si>
  <si>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</si>
  <si>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</si>
  <si>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</si>
  <si>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</si>
  <si>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</si>
  <si>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</si>
  <si>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</si>
  <si>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</si>
  <si>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</si>
  <si>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</si>
  <si>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</si>
  <si>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</si>
  <si>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</si>
  <si>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</si>
  <si>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</si>
  <si>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</si>
  <si>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</si>
  <si>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</si>
  <si>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</si>
  <si>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</si>
  <si>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</si>
  <si>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</si>
  <si>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</si>
  <si>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</si>
  <si>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</si>
  <si>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</si>
  <si>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</si>
  <si>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</si>
  <si>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</si>
  <si>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</si>
  <si>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</si>
  <si>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</si>
  <si>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</si>
  <si>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</si>
  <si>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</si>
  <si>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</si>
  <si>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</si>
  <si>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</si>
  <si>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</si>
  <si>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</si>
  <si>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</si>
  <si>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</si>
  <si>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</si>
  <si>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</si>
  <si>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</si>
  <si>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</si>
  <si>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</si>
  <si>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</si>
  <si>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</si>
  <si>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</si>
  <si>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</si>
  <si>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</si>
  <si>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</si>
  <si>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</si>
  <si>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</si>
  <si>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</si>
  <si>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</si>
  <si>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</si>
  <si>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</si>
  <si>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</si>
  <si>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</si>
  <si>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</si>
  <si>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</si>
  <si>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</si>
  <si>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</si>
  <si>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</si>
  <si>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</si>
  <si>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</si>
  <si>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</si>
  <si>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</si>
  <si>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</si>
  <si>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</si>
  <si>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</si>
  <si>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</si>
  <si>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</si>
  <si>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</si>
  <si>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</si>
  <si>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</si>
  <si>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</si>
  <si>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</si>
  <si>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</si>
  <si>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</si>
  <si>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</si>
  <si>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</si>
  <si>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</si>
  <si>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</si>
  <si>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</si>
  <si>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</si>
  <si>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</si>
  <si>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</si>
  <si>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</si>
  <si>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</si>
  <si>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</si>
  <si>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</si>
  <si>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</si>
  <si>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</si>
  <si>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</si>
  <si>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</si>
  <si>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</si>
  <si>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</si>
  <si>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</si>
  <si>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</si>
  <si>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</si>
  <si>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</si>
  <si>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</si>
  <si>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</si>
  <si>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</si>
  <si>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</si>
  <si>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</si>
  <si>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</si>
  <si>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</si>
  <si>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</si>
  <si>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</si>
  <si>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</si>
  <si>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</si>
  <si>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</si>
  <si>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</si>
  <si>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</si>
  <si>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</si>
  <si>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</si>
  <si>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</si>
  <si>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</si>
  <si>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</si>
  <si>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</si>
  <si>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</si>
  <si>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</si>
  <si>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</si>
  <si>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</si>
  <si>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</si>
  <si>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</si>
  <si>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</si>
  <si>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</si>
  <si>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</si>
  <si>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</si>
  <si>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</si>
  <si>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</si>
  <si>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</si>
  <si>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</si>
  <si>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</si>
  <si>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</si>
  <si>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</si>
  <si>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</si>
  <si>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</si>
  <si>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</si>
  <si>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</si>
  <si>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</si>
  <si>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</si>
  <si>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</si>
  <si>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</si>
  <si>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</si>
  <si>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</si>
  <si>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</si>
  <si>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</si>
  <si>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</si>
  <si>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</si>
  <si>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</si>
  <si>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</si>
  <si>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</si>
  <si>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</si>
  <si>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</si>
  <si>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</si>
  <si>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</si>
  <si>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</si>
  <si>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</si>
  <si>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</si>
  <si>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</si>
  <si>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</si>
  <si>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</si>
  <si>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</si>
  <si>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</si>
  <si>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</si>
  <si>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</si>
  <si>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</si>
  <si>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</si>
  <si>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</si>
  <si>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</si>
  <si>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</si>
  <si>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</si>
  <si>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</si>
  <si>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</si>
  <si>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</si>
  <si>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</si>
  <si>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</si>
  <si>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</si>
  <si>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</si>
  <si>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</si>
  <si>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</si>
  <si>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</si>
  <si>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</si>
  <si>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</si>
  <si>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</si>
  <si>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</si>
  <si>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</si>
  <si>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</si>
  <si>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</si>
  <si>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</si>
  <si>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</si>
  <si>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</si>
  <si>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</si>
  <si>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</si>
  <si>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</si>
  <si>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</si>
  <si>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</si>
  <si>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</si>
  <si>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</si>
  <si>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</si>
  <si>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</si>
  <si>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</si>
  <si>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</si>
  <si>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</si>
  <si>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</si>
  <si>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</si>
  <si>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</si>
  <si>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</si>
  <si>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</si>
  <si>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</si>
  <si>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</si>
  <si>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</si>
  <si>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</si>
  <si>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</si>
  <si>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</si>
  <si>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</si>
  <si>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</si>
  <si>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</si>
  <si>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</si>
  <si>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</si>
  <si>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</si>
  <si>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</si>
  <si>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</si>
  <si>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</si>
  <si>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</si>
  <si>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</si>
  <si>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</si>
  <si>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</si>
  <si>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</si>
  <si>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</si>
  <si>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</si>
  <si>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</si>
  <si>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</si>
  <si>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</si>
  <si>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</si>
  <si>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</si>
  <si>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</si>
  <si>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</si>
  <si>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</si>
  <si>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</si>
  <si>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</si>
  <si>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</si>
  <si>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</si>
  <si>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</si>
  <si>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</si>
  <si>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</si>
  <si>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</si>
  <si>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</si>
  <si>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</si>
  <si>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</si>
  <si>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</si>
  <si>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</si>
  <si>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</si>
  <si>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</si>
  <si>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</si>
  <si>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</si>
  <si>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</si>
  <si>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</si>
  <si>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</si>
  <si>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</si>
  <si>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</si>
  <si>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</si>
  <si>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</si>
  <si>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</si>
  <si>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</si>
  <si>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</si>
  <si>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</si>
  <si>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</si>
  <si>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</si>
  <si>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</si>
  <si>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</si>
  <si>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</si>
  <si>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</si>
  <si>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</si>
  <si>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</si>
  <si>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</si>
  <si>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</si>
  <si>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</si>
  <si>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</si>
  <si>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</si>
  <si>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</si>
  <si>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</si>
  <si>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</si>
  <si>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</si>
  <si>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</si>
  <si>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</si>
  <si>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</si>
  <si>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</si>
  <si>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</si>
  <si>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</si>
  <si>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</si>
  <si>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</si>
  <si>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</si>
  <si>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</si>
  <si>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</si>
  <si>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</si>
  <si>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</si>
  <si>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</si>
  <si>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</si>
  <si>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</si>
  <si>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</si>
  <si>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</si>
  <si>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</si>
  <si>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</si>
  <si>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</si>
  <si>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</si>
  <si>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</si>
  <si>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</si>
  <si>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</si>
  <si>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</si>
  <si>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</si>
  <si>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</si>
  <si>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</si>
  <si>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</si>
  <si>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</si>
  <si>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</si>
  <si>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</si>
  <si>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</si>
  <si>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</si>
  <si>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</si>
  <si>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</si>
  <si>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</si>
  <si>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</si>
  <si>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</si>
  <si>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</si>
  <si>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</si>
  <si>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</si>
  <si>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</si>
  <si>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</si>
  <si>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</si>
  <si>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</si>
  <si>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</si>
  <si>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</si>
  <si>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</si>
  <si>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</si>
  <si>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</si>
  <si>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</si>
  <si>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</si>
  <si>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</si>
  <si>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</si>
  <si>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</si>
  <si>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</si>
  <si>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</si>
  <si>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</si>
  <si>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</si>
  <si>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</si>
  <si>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</si>
  <si>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</si>
  <si>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</si>
  <si>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</si>
  <si>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</si>
  <si>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</si>
  <si>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</si>
  <si>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</si>
  <si>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</si>
  <si>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</si>
  <si>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</si>
  <si>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</si>
  <si>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</si>
  <si>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</si>
  <si>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</si>
  <si>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</si>
  <si>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</si>
  <si>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</si>
  <si>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</si>
  <si>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</si>
  <si>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</si>
  <si>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</si>
  <si>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</si>
  <si>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</si>
  <si>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</si>
  <si>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</si>
  <si>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</si>
  <si>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</si>
  <si>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</si>
  <si>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</si>
  <si>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</si>
  <si>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</si>
  <si>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</si>
  <si>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</si>
  <si>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</si>
  <si>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</si>
  <si>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</si>
  <si>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</si>
  <si>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</si>
  <si>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</si>
  <si>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</si>
  <si>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</si>
  <si>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</si>
  <si>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</si>
  <si>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</si>
  <si>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</si>
  <si>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</si>
  <si>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</si>
  <si>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</si>
  <si>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</si>
  <si>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</si>
  <si>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</si>
  <si>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</si>
  <si>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</si>
  <si>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</si>
  <si>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</si>
  <si>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</si>
  <si>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</si>
  <si>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</si>
  <si>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</si>
  <si>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</si>
  <si>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</si>
  <si>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</si>
  <si>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</si>
  <si>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</si>
  <si>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</si>
  <si>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</si>
  <si>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</si>
  <si>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</si>
  <si>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</si>
  <si>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</si>
  <si>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</si>
  <si>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</si>
  <si>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</si>
  <si>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</si>
  <si>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</si>
  <si>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</si>
  <si>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</si>
  <si>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</si>
  <si>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</si>
  <si>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</si>
  <si>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</si>
  <si>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</si>
  <si>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</si>
  <si>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</si>
  <si>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</si>
  <si>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</si>
  <si>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</si>
  <si>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</si>
  <si>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</si>
  <si>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</si>
  <si>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</si>
  <si>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</si>
  <si>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</si>
  <si>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</si>
  <si>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</si>
  <si>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</si>
  <si>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</si>
  <si>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</si>
  <si>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</si>
  <si>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</si>
  <si>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</si>
  <si>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</si>
  <si>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</si>
  <si>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</si>
  <si>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</si>
  <si>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</si>
  <si>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</si>
  <si>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</si>
  <si>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</si>
  <si>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</si>
  <si>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</si>
  <si>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</si>
  <si>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</si>
  <si>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</si>
  <si>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</si>
  <si>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</si>
  <si>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</si>
  <si>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</si>
  <si>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</si>
  <si>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</si>
  <si>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</si>
  <si>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</si>
  <si>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</si>
  <si>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</si>
  <si>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</si>
  <si>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</si>
  <si>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</si>
  <si>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</si>
  <si>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</si>
  <si>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</si>
  <si>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</si>
  <si>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</si>
  <si>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</si>
  <si>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</si>
  <si>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</si>
  <si>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</si>
  <si>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</si>
  <si>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</si>
  <si>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</si>
  <si>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</si>
  <si>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</si>
  <si>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</si>
  <si>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</si>
  <si>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</si>
  <si>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</si>
  <si>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</si>
  <si>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</si>
  <si>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</si>
  <si>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</si>
  <si>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</si>
  <si>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</si>
  <si>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</si>
  <si>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</si>
  <si>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</si>
  <si>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</si>
  <si>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</si>
  <si>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</si>
  <si>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</si>
  <si>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</si>
  <si>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</si>
  <si>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</si>
  <si>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</si>
  <si>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</si>
  <si>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</si>
  <si>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</si>
  <si>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</si>
  <si>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</si>
  <si>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</si>
  <si>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</si>
  <si>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</si>
  <si>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</si>
  <si>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</si>
  <si>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</si>
  <si>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</si>
  <si>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</si>
  <si>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</si>
  <si>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</si>
  <si>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</si>
  <si>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</si>
  <si>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</si>
  <si>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</si>
  <si>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</si>
  <si>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</si>
  <si>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</si>
  <si>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</si>
  <si>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</si>
  <si>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</si>
  <si>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</si>
  <si>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</si>
  <si>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</si>
  <si>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</si>
  <si>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</si>
  <si>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</si>
  <si>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</si>
  <si>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</si>
  <si>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</si>
  <si>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</si>
  <si>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</si>
  <si>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</si>
  <si>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</si>
  <si>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</si>
  <si>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</si>
  <si>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</si>
  <si>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</si>
  <si>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</si>
  <si>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</si>
  <si>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</si>
  <si>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</si>
  <si>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</si>
  <si>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</si>
  <si>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</si>
  <si>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</si>
  <si>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</si>
  <si>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</si>
  <si>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</si>
  <si>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</si>
  <si>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</si>
  <si>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</si>
  <si>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</si>
  <si>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</si>
  <si>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</si>
  <si>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</si>
  <si>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</si>
  <si>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</si>
  <si>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</si>
  <si>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</si>
  <si>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</si>
  <si>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</si>
  <si>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</si>
  <si>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</si>
  <si>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</si>
  <si>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</si>
  <si>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</si>
  <si>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</si>
  <si>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</si>
  <si>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</si>
  <si>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</si>
  <si>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</si>
  <si>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</si>
  <si>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</si>
  <si>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</si>
  <si>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</si>
  <si>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</si>
  <si>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</si>
  <si>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</si>
  <si>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</si>
  <si>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</si>
  <si>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</si>
  <si>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</si>
  <si>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</si>
  <si>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</si>
  <si>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</si>
  <si>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</si>
  <si>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</si>
  <si>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</si>
  <si>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</si>
  <si>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</si>
  <si>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</si>
  <si>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</si>
  <si>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</si>
  <si>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</si>
  <si>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</si>
  <si>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</si>
  <si>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</si>
  <si>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</si>
  <si>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</si>
  <si>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</si>
  <si>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</si>
  <si>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</si>
  <si>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</si>
  <si>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</si>
  <si>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</si>
  <si>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</si>
  <si>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</si>
  <si>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</si>
  <si>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</si>
  <si>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</si>
  <si>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</si>
  <si>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</si>
  <si>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</si>
  <si>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</si>
  <si>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</si>
  <si>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</si>
  <si>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</si>
  <si>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</si>
  <si>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</si>
  <si>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</si>
  <si>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</si>
  <si>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</si>
  <si>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</si>
  <si>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</si>
  <si>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</si>
  <si>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</si>
  <si>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</si>
  <si>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</si>
  <si>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</si>
  <si>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</si>
  <si>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</si>
  <si>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</si>
  <si>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</si>
  <si>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</si>
  <si>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</si>
  <si>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</si>
  <si>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</si>
  <si>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</si>
  <si>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</si>
  <si>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</si>
  <si>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</si>
  <si>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</si>
  <si>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</si>
  <si>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</si>
  <si>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</si>
  <si>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</si>
  <si>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</si>
  <si>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</si>
  <si>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</si>
  <si>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</si>
  <si>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</si>
  <si>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</si>
  <si>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</si>
  <si>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</si>
  <si>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</si>
  <si>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</si>
  <si>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</si>
  <si>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</si>
  <si>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</si>
  <si>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</si>
  <si>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</si>
  <si>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</si>
  <si>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</si>
  <si>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</si>
  <si>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</si>
  <si>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</si>
  <si>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</si>
  <si>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</si>
  <si>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</si>
  <si>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</si>
  <si>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</si>
  <si>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</si>
  <si>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</si>
  <si>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</si>
  <si>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</si>
  <si>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</si>
  <si>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</si>
  <si>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</si>
  <si>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</si>
  <si>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</si>
  <si>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</si>
  <si>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</si>
  <si>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</si>
  <si>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</si>
  <si>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</si>
  <si>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</si>
  <si>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</si>
  <si>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</si>
  <si>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</si>
  <si>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</si>
  <si>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</si>
  <si>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</si>
  <si>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</si>
  <si>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</si>
  <si>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</si>
  <si>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</si>
  <si>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</si>
  <si>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</si>
  <si>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</si>
  <si>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</si>
  <si>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</si>
  <si>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</si>
  <si>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</si>
  <si>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</si>
  <si>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</si>
  <si>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</si>
  <si>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</si>
  <si>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</si>
  <si>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</si>
  <si>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</si>
  <si>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</si>
  <si>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</si>
  <si>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</si>
  <si>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</si>
  <si>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</si>
  <si>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</si>
  <si>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</si>
  <si>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</si>
  <si>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</si>
  <si>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</si>
  <si>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</si>
  <si>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</si>
  <si>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</si>
  <si>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</si>
  <si>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</si>
  <si>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</si>
  <si>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</si>
  <si>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</si>
  <si>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</si>
  <si>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</si>
  <si>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</si>
  <si>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</si>
  <si>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</si>
  <si>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</si>
  <si>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</si>
  <si>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</si>
  <si>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</si>
  <si>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</si>
  <si>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</si>
  <si>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</si>
  <si>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</si>
  <si>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</si>
  <si>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</si>
  <si>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</si>
  <si>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</si>
  <si>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</si>
  <si>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</si>
  <si>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</si>
  <si>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</si>
  <si>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</si>
  <si>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</si>
  <si>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</si>
  <si>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</si>
  <si>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</si>
  <si>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</si>
  <si>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</si>
  <si>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</si>
  <si>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</si>
  <si>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</si>
  <si>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</si>
  <si>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</si>
  <si>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</si>
  <si>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</si>
  <si>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</si>
  <si>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</si>
  <si>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</si>
  <si>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</si>
  <si>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</si>
  <si>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</si>
  <si>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</si>
  <si>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</si>
  <si>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</si>
  <si>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</si>
  <si>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</si>
  <si>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</si>
  <si>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</si>
  <si>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</si>
  <si>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</si>
  <si>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</si>
  <si>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</si>
  <si>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</si>
  <si>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</si>
  <si>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</si>
  <si>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</si>
  <si>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</si>
  <si>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</si>
  <si>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</si>
  <si>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</si>
  <si>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</si>
  <si>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</si>
  <si>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</si>
  <si>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</si>
  <si>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</si>
  <si>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</si>
  <si>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</si>
  <si>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</si>
  <si>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</si>
  <si>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</si>
  <si>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</si>
  <si>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</si>
  <si>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</si>
  <si>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</si>
  <si>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</si>
  <si>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</si>
  <si>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</si>
  <si>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</si>
  <si>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</si>
  <si>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</si>
  <si>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</si>
  <si>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</si>
  <si>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</si>
  <si>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</si>
  <si>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</si>
  <si>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</si>
  <si>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</si>
  <si>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</si>
  <si>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</si>
  <si>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</si>
  <si>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</si>
  <si>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</si>
  <si>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</si>
  <si>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</si>
  <si>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</si>
  <si>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</si>
  <si>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</si>
  <si>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</si>
  <si>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</si>
  <si>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</si>
  <si>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</si>
  <si>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</si>
  <si>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</si>
  <si>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</si>
  <si>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</si>
  <si>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</si>
  <si>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</si>
  <si>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</si>
  <si>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</si>
  <si>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</si>
  <si>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</si>
  <si>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</si>
  <si>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</si>
  <si>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</si>
  <si>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</si>
  <si>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</si>
  <si>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</si>
  <si>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</si>
  <si>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</si>
  <si>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</si>
  <si>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</si>
  <si>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</si>
  <si>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</si>
  <si>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</si>
  <si>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</si>
  <si>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</si>
  <si>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</si>
  <si>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</si>
  <si>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</si>
  <si>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</si>
  <si>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</si>
  <si>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</si>
  <si>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</si>
  <si>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</si>
  <si>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</si>
  <si>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</si>
  <si>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</si>
  <si>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</si>
  <si>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</si>
  <si>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</si>
  <si>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</si>
  <si>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</si>
  <si>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</si>
  <si>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</si>
  <si>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</si>
  <si>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</si>
  <si>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</si>
  <si>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</si>
  <si>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</si>
  <si>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</si>
  <si>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</si>
  <si>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</si>
  <si>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</si>
  <si>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</si>
  <si>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</si>
  <si>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</si>
  <si>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</si>
  <si>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</si>
  <si>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</si>
  <si>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</si>
  <si>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</si>
  <si>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</si>
  <si>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</si>
  <si>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</si>
  <si>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</si>
  <si>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</si>
  <si>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</si>
  <si>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</si>
  <si>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</si>
  <si>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</si>
  <si>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</si>
  <si>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</si>
  <si>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</si>
  <si>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</si>
  <si>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</si>
  <si>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</si>
  <si>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</si>
  <si>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</si>
  <si>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</si>
  <si>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</si>
  <si>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</si>
  <si>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</si>
  <si>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</si>
  <si>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</si>
  <si>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</si>
  <si>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</si>
  <si>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</si>
  <si>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</si>
  <si>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</si>
  <si>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</si>
  <si>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</si>
  <si>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</si>
  <si>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</si>
  <si>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</si>
  <si>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</si>
  <si>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</si>
  <si>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</si>
  <si>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</si>
  <si>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</si>
  <si>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</si>
  <si>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</si>
  <si>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</si>
  <si>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</si>
  <si>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</si>
  <si>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</si>
  <si>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</si>
  <si>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</si>
  <si>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</si>
  <si>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</si>
  <si>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</si>
  <si>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</si>
  <si>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</si>
  <si>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</si>
  <si>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</si>
  <si>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</si>
  <si>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</si>
  <si>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</si>
  <si>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</si>
  <si>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</si>
  <si>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</si>
  <si>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</si>
  <si>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</si>
  <si>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</si>
  <si>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</si>
  <si>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</si>
  <si>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</si>
  <si>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</si>
  <si>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</si>
  <si>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</si>
  <si>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</si>
  <si>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</si>
  <si>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</si>
  <si>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</si>
  <si>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</si>
  <si>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</si>
  <si>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</si>
  <si>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</si>
  <si>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</si>
  <si>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</si>
  <si>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</si>
  <si>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</si>
  <si>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</si>
  <si>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</si>
  <si>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</si>
  <si>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</si>
  <si>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</si>
  <si>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</si>
  <si>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</si>
  <si>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</si>
  <si>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</si>
  <si>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</si>
  <si>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</si>
  <si>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</si>
  <si>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</si>
  <si>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</si>
  <si>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</si>
  <si>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</si>
  <si>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</si>
  <si>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</si>
  <si>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</si>
  <si>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</si>
  <si>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</si>
  <si>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</si>
  <si>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</si>
  <si>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</si>
  <si>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</si>
  <si>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</si>
  <si>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</si>
  <si>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</si>
  <si>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</si>
  <si>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</si>
  <si>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</si>
  <si>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</si>
  <si>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</si>
  <si>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</si>
  <si>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</si>
  <si>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</si>
  <si>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</si>
  <si>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</si>
  <si>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</si>
  <si>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</si>
  <si>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</si>
  <si>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</si>
  <si>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</si>
  <si>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</si>
  <si>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</si>
  <si>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</si>
  <si>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</si>
  <si>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</si>
  <si>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</si>
  <si>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</si>
  <si>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</si>
  <si>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</si>
  <si>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</si>
  <si>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</si>
  <si>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</si>
  <si>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</si>
  <si>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</si>
  <si>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</si>
  <si>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</si>
  <si>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</si>
  <si>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</si>
  <si>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</si>
  <si>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</si>
  <si>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</si>
  <si>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</si>
  <si>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</si>
  <si>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</si>
  <si>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</si>
  <si>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</si>
  <si>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</si>
  <si>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</si>
  <si>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</si>
  <si>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</si>
  <si>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</si>
  <si>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</si>
  <si>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</si>
  <si>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</si>
  <si>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</si>
  <si>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</si>
  <si>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</si>
  <si>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</si>
  <si>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</si>
  <si>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</si>
  <si>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</si>
  <si>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</si>
  <si>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</si>
  <si>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</si>
  <si>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</si>
  <si>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</si>
  <si>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</si>
  <si>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</si>
  <si>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</si>
  <si>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</si>
  <si>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</si>
  <si>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</si>
  <si>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</si>
  <si>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</si>
  <si>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</si>
  <si>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</si>
  <si>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</si>
  <si>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</si>
  <si>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</si>
  <si>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</si>
  <si>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</si>
  <si>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</si>
  <si>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</si>
  <si>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</si>
  <si>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</si>
  <si>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</si>
  <si>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</si>
  <si>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</si>
  <si>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</si>
  <si>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</si>
  <si>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</si>
  <si>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</si>
  <si>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</si>
  <si>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</si>
  <si>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</si>
  <si>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</si>
  <si>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</si>
  <si>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</si>
  <si>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</si>
  <si>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</si>
  <si>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</si>
  <si>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</si>
  <si>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</si>
  <si>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</si>
  <si>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</si>
  <si>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</si>
  <si>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</si>
  <si>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</si>
  <si>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</si>
  <si>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</si>
  <si>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</si>
  <si>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</si>
  <si>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</si>
  <si>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</si>
  <si>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</si>
  <si>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</si>
  <si>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</si>
  <si>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</si>
  <si>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</si>
  <si>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</si>
  <si>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</si>
  <si>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</si>
  <si>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</si>
  <si>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</si>
  <si>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</si>
  <si>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</si>
  <si>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</si>
  <si>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</si>
  <si>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</si>
  <si>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</si>
  <si>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</si>
  <si>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</si>
  <si>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</si>
  <si>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</si>
  <si>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</si>
  <si>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</si>
  <si>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</si>
  <si>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</si>
  <si>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</si>
  <si>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</si>
  <si>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</si>
  <si>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</si>
  <si>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</si>
  <si>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</si>
  <si>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</si>
  <si>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</si>
  <si>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</si>
  <si>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</si>
  <si>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</si>
  <si>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</si>
  <si>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</si>
  <si>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</si>
  <si>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</si>
  <si>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</si>
  <si>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</si>
  <si>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</si>
  <si>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</si>
  <si>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</si>
  <si>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</si>
  <si>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</si>
  <si>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</si>
  <si>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</si>
  <si>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</si>
  <si>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</si>
  <si>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</si>
  <si>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</si>
  <si>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</si>
  <si>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</si>
  <si>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</si>
  <si>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</si>
  <si>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</si>
  <si>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</si>
  <si>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</si>
  <si>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</si>
  <si>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</si>
  <si>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</si>
  <si>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</si>
  <si>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</si>
  <si>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</si>
  <si>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</si>
  <si>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</si>
  <si>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</si>
  <si>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</si>
  <si>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</si>
  <si>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</si>
  <si>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</si>
  <si>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</si>
  <si>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</si>
  <si>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</si>
  <si>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</si>
  <si>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</si>
  <si>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</si>
  <si>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</si>
  <si>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</si>
  <si>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</si>
  <si>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</si>
  <si>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</si>
  <si>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</si>
  <si>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</si>
  <si>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</si>
  <si>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</si>
  <si>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</si>
  <si>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</si>
  <si>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</si>
  <si>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</si>
  <si>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</si>
  <si>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</si>
  <si>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</si>
  <si>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</si>
  <si>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</si>
  <si>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</si>
  <si>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</si>
  <si>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</si>
  <si>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</si>
  <si>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</si>
  <si>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</si>
  <si>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</si>
  <si>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</si>
  <si>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</si>
  <si>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</si>
  <si>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</si>
  <si>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</si>
  <si>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</si>
  <si>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</si>
  <si>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</si>
  <si>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</si>
  <si>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</si>
  <si>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</si>
  <si>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</si>
  <si>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</si>
  <si>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</si>
  <si>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</si>
  <si>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</si>
  <si>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</si>
  <si>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</si>
  <si>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</si>
  <si>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</si>
  <si>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</si>
  <si>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</si>
  <si>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</si>
  <si>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</si>
  <si>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</si>
  <si>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</si>
  <si>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</si>
  <si>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</si>
  <si>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</si>
  <si>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</si>
  <si>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</si>
  <si>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</si>
  <si>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</si>
  <si>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</si>
  <si>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</si>
  <si>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</si>
  <si>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</si>
  <si>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</si>
  <si>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</si>
  <si>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</si>
  <si>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</si>
  <si>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</si>
  <si>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</si>
  <si>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</si>
  <si>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</si>
  <si>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</si>
  <si>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</si>
  <si>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</si>
  <si>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</si>
  <si>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</si>
  <si>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</si>
  <si>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</si>
  <si>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</si>
  <si>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</si>
  <si>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</si>
  <si>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</si>
  <si>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</si>
  <si>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</si>
  <si>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</si>
  <si>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</si>
  <si>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</si>
  <si>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</si>
  <si>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</si>
  <si>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</si>
  <si>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</si>
  <si>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</si>
  <si>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</si>
  <si>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</si>
  <si>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</si>
  <si>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</si>
  <si>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</si>
  <si>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</si>
  <si>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</si>
  <si>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</si>
  <si>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</si>
  <si>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</si>
  <si>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</si>
  <si>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</si>
  <si>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</si>
  <si>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</si>
  <si>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</si>
  <si>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</si>
  <si>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</si>
  <si>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</si>
  <si>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</si>
  <si>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</si>
  <si>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</si>
  <si>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</si>
  <si>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</si>
  <si>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</si>
  <si>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</si>
  <si>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</si>
  <si>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</si>
  <si>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</si>
  <si>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</si>
  <si>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</si>
  <si>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</si>
  <si>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</si>
  <si>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</si>
  <si>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</si>
  <si>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</si>
  <si>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</si>
  <si>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</si>
  <si>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</si>
  <si>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</si>
  <si>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</si>
  <si>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</si>
  <si>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</si>
  <si>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</si>
  <si>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</si>
  <si>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</si>
  <si>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</si>
  <si>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</si>
  <si>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</si>
  <si>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</si>
  <si>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</si>
  <si>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</si>
  <si>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</si>
  <si>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</si>
  <si>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</si>
  <si>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</si>
  <si>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</si>
  <si>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</si>
  <si>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</si>
  <si>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</si>
  <si>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</si>
  <si>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</si>
  <si>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</si>
  <si>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</si>
  <si>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</si>
  <si>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</si>
  <si>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</si>
  <si>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</si>
  <si>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</si>
  <si>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</si>
  <si>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</si>
  <si>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</si>
  <si>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</si>
  <si>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</si>
  <si>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</si>
  <si>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</si>
  <si>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</si>
  <si>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</si>
  <si>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</si>
  <si>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</si>
  <si>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</si>
  <si>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</si>
  <si>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</si>
  <si>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</si>
  <si>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</si>
  <si>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</si>
  <si>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</si>
  <si>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</si>
  <si>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</si>
  <si>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</si>
  <si>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</si>
  <si>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</si>
  <si>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</si>
  <si>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</si>
  <si>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</si>
  <si>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</si>
  <si>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</si>
  <si>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</si>
  <si>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</si>
  <si>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</si>
  <si>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</si>
  <si>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</si>
  <si>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</si>
  <si>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</si>
  <si>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</si>
  <si>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</si>
  <si>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</si>
  <si>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</si>
  <si>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</si>
  <si>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</si>
  <si>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</si>
  <si>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</si>
  <si>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</si>
  <si>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</si>
  <si>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</si>
  <si>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</si>
  <si>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</si>
  <si>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</si>
  <si>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</si>
  <si>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</si>
  <si>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</si>
  <si>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</si>
  <si>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</si>
  <si>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</si>
  <si>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</si>
  <si>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</si>
  <si>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</si>
  <si>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</si>
  <si>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</si>
  <si>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</si>
  <si>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</si>
  <si>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</si>
  <si>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</si>
  <si>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</si>
  <si>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</si>
  <si>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</si>
  <si>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</si>
  <si>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</si>
  <si>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</si>
  <si>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</si>
  <si>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</si>
  <si>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</si>
  <si>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</si>
  <si>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</si>
  <si>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</si>
  <si>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</si>
  <si>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</si>
  <si>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</si>
  <si>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</si>
  <si>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</si>
  <si>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</si>
  <si>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</si>
  <si>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</si>
  <si>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</si>
  <si>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</si>
  <si>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</si>
  <si>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</si>
  <si>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</si>
  <si>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</si>
  <si>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</si>
  <si>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</si>
  <si>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</si>
  <si>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</si>
  <si>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</si>
  <si>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</si>
  <si>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</si>
  <si>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</si>
  <si>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</si>
  <si>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</si>
  <si>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</si>
  <si>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</si>
  <si>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</si>
  <si>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</si>
  <si>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</si>
  <si>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</si>
  <si>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</si>
  <si>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</si>
  <si>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</si>
  <si>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</si>
  <si>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</si>
  <si>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</si>
  <si>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</si>
  <si>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</si>
  <si>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</si>
  <si>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</si>
  <si>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</si>
  <si>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</si>
  <si>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</si>
  <si>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</si>
  <si>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</si>
  <si>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</si>
  <si>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</si>
  <si>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</si>
  <si>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</si>
  <si>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</si>
  <si>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</si>
  <si>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</si>
  <si>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</si>
  <si>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</si>
  <si>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</si>
  <si>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</si>
  <si>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</si>
  <si>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</si>
  <si>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</si>
  <si>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</si>
  <si>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</si>
  <si>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</si>
  <si>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</si>
  <si>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</si>
  <si>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</si>
  <si>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</si>
  <si>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</si>
  <si>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</si>
  <si>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</si>
  <si>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</si>
  <si>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</si>
  <si>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</si>
  <si>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</si>
  <si>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</si>
  <si>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</si>
  <si>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</si>
  <si>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</si>
  <si>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</si>
  <si>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</si>
  <si>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</si>
  <si>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</si>
  <si>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</si>
  <si>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</si>
  <si>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</si>
  <si>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</si>
  <si>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</si>
  <si>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</si>
  <si>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</si>
  <si>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</si>
  <si>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</si>
  <si>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</si>
  <si>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</si>
  <si>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</si>
  <si>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</si>
  <si>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</si>
  <si>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</si>
  <si>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</si>
  <si>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</si>
  <si>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</si>
  <si>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</si>
  <si>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</si>
  <si>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</si>
  <si>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</si>
  <si>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</si>
  <si>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</si>
  <si>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</si>
  <si>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</si>
  <si>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</si>
  <si>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</si>
  <si>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</si>
  <si>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</si>
  <si>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</si>
  <si>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</si>
  <si>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</si>
  <si>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</si>
  <si>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</si>
  <si>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</si>
  <si>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</si>
  <si>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</si>
  <si>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</si>
  <si>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</si>
  <si>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</si>
  <si>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</si>
  <si>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</si>
  <si>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</si>
  <si>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</si>
  <si>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</si>
  <si>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</si>
  <si>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</si>
  <si>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</si>
  <si>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</si>
  <si>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</si>
  <si>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</si>
  <si>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</si>
  <si>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</si>
  <si>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</si>
  <si>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</si>
  <si>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</si>
  <si>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</si>
  <si>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</si>
  <si>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</si>
  <si>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</si>
  <si>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</si>
  <si>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</si>
  <si>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</si>
  <si>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</si>
  <si>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</si>
  <si>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</si>
  <si>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</si>
  <si>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</si>
  <si>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</si>
  <si>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</si>
  <si>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</si>
  <si>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</si>
  <si>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</si>
  <si>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</si>
  <si>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</si>
  <si>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</si>
  <si>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</si>
  <si>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</si>
  <si>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</si>
  <si>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</si>
  <si>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</si>
  <si>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</si>
  <si>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</si>
  <si>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</si>
  <si>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</si>
  <si>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</si>
  <si>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</si>
  <si>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</si>
  <si>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</si>
  <si>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</si>
  <si>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</si>
  <si>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</si>
  <si>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</si>
  <si>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</si>
  <si>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</si>
  <si>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</si>
  <si>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</si>
  <si>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</si>
  <si>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</si>
  <si>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</si>
  <si>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</si>
  <si>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</si>
  <si>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</si>
  <si>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</si>
  <si>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</si>
  <si>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</si>
  <si>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</si>
  <si>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</si>
  <si>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</si>
  <si>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</si>
  <si>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</si>
  <si>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</si>
  <si>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</si>
  <si>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</si>
  <si>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</si>
  <si>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</si>
  <si>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</si>
  <si>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</si>
  <si>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</si>
  <si>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</si>
  <si>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</si>
  <si>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</si>
  <si>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</si>
  <si>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</si>
  <si>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</si>
  <si>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</si>
  <si>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</si>
  <si>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</si>
  <si>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</si>
  <si>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</si>
  <si>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</si>
  <si>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</si>
  <si>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</si>
  <si>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</si>
  <si>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</si>
  <si>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</si>
  <si>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</si>
  <si>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</si>
  <si>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</si>
  <si>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</si>
  <si>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</si>
  <si>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</si>
  <si>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</si>
  <si>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</si>
  <si>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</si>
  <si>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</si>
  <si>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</si>
  <si>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</si>
  <si>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</si>
  <si>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</si>
  <si>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</si>
  <si>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</si>
  <si>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</si>
  <si>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</si>
  <si>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</si>
  <si>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</si>
  <si>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</si>
  <si>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</si>
  <si>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</si>
  <si>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</si>
  <si>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</si>
  <si>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</si>
  <si>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</si>
  <si>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</si>
  <si>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</si>
  <si>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</si>
  <si>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</si>
  <si>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</si>
  <si>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</si>
  <si>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</si>
  <si>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</si>
  <si>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</si>
  <si>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</si>
  <si>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</si>
  <si>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</si>
  <si>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</si>
  <si>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</si>
  <si>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</si>
  <si>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</si>
  <si>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</si>
  <si>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</si>
  <si>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</si>
  <si>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</si>
  <si>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</si>
  <si>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</si>
  <si>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</si>
  <si>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</si>
  <si>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</si>
  <si>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</si>
  <si>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</si>
  <si>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</si>
  <si>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</si>
  <si>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</si>
  <si>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</si>
  <si>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</si>
  <si>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</si>
  <si>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</si>
  <si>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</si>
  <si>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</si>
  <si>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</si>
  <si>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</si>
  <si>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</si>
  <si>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</si>
  <si>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</si>
  <si>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</si>
  <si>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</si>
  <si>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</si>
  <si>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</si>
  <si>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</si>
  <si>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</si>
  <si>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</si>
  <si>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</si>
  <si>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</si>
  <si>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</si>
  <si>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</si>
  <si>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</si>
  <si>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</si>
  <si>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</si>
  <si>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</si>
  <si>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</si>
  <si>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</si>
  <si>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</si>
  <si>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</si>
  <si>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</si>
  <si>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</si>
  <si>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</si>
  <si>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</si>
  <si>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</si>
  <si>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</si>
  <si>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</si>
  <si>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</si>
  <si>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</si>
  <si>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</si>
  <si>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</si>
  <si>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</si>
  <si>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</si>
  <si>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</si>
  <si>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</si>
  <si>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</si>
  <si>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</si>
  <si>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</si>
  <si>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</si>
  <si>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</si>
  <si>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</si>
  <si>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</si>
  <si>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</si>
  <si>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</si>
  <si>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</si>
  <si>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</si>
  <si>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</si>
  <si>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</si>
  <si>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</si>
  <si>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</si>
  <si>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</si>
  <si>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</si>
  <si>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</si>
  <si>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</si>
  <si>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</si>
  <si>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</si>
  <si>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</si>
  <si>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</si>
  <si>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</si>
  <si>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</si>
  <si>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</si>
  <si>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</si>
  <si>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</si>
  <si>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</si>
  <si>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</si>
  <si>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</si>
  <si>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</si>
  <si>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</si>
  <si>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</si>
  <si>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</si>
  <si>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</si>
  <si>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</si>
  <si>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</si>
  <si>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</si>
  <si>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</si>
  <si>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</si>
  <si>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</si>
  <si>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</si>
  <si>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</si>
  <si>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</si>
  <si>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</si>
  <si>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</si>
  <si>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</si>
  <si>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</si>
  <si>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</si>
  <si>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</si>
  <si>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</si>
  <si>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</si>
  <si>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</si>
  <si>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</si>
  <si>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</si>
  <si>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</si>
  <si>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</si>
  <si>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</si>
  <si>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</si>
  <si>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</si>
  <si>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</si>
  <si>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</si>
  <si>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</si>
  <si>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</si>
  <si>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</si>
  <si>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</si>
  <si>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</si>
  <si>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</si>
  <si>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</si>
  <si>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</si>
  <si>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</si>
  <si>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</si>
  <si>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</si>
  <si>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</si>
  <si>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</si>
  <si>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</si>
  <si>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</si>
  <si>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</si>
  <si>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</si>
  <si>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</si>
  <si>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</si>
  <si>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</si>
  <si>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</si>
  <si>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</si>
  <si>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</si>
  <si>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</si>
  <si>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</si>
  <si>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</si>
  <si>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</si>
  <si>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</si>
  <si>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</si>
  <si>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</si>
  <si>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</si>
  <si>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</si>
  <si>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</si>
  <si>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</si>
  <si>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</si>
  <si>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</si>
  <si>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</si>
  <si>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</si>
  <si>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</si>
  <si>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</si>
  <si>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</si>
  <si>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</si>
  <si>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</si>
  <si>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</si>
  <si>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</si>
  <si>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</si>
  <si>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</si>
  <si>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</si>
  <si>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</si>
  <si>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</si>
  <si>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</si>
  <si>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</si>
  <si>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</si>
  <si>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</si>
  <si>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</si>
  <si>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</si>
  <si>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</si>
  <si>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</si>
  <si>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</si>
  <si>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</si>
  <si>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</si>
  <si>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</si>
  <si>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</si>
  <si>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</si>
  <si>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</si>
  <si>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</si>
  <si>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</si>
  <si>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</si>
  <si>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</si>
  <si>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</si>
  <si>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</si>
  <si>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</si>
  <si>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</si>
  <si>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</si>
  <si>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</si>
  <si>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</si>
  <si>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</si>
  <si>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</si>
  <si>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</si>
  <si>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</si>
  <si>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</si>
  <si>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</si>
  <si>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</si>
  <si>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</si>
  <si>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</si>
  <si>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</si>
  <si>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</si>
  <si>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</si>
  <si>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</si>
  <si>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</si>
  <si>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</si>
  <si>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</si>
  <si>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</si>
  <si>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</si>
  <si>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</si>
  <si>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</si>
  <si>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</si>
  <si>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</si>
  <si>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</si>
  <si>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</si>
  <si>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</si>
  <si>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</si>
  <si>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</si>
  <si>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</si>
  <si>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</si>
  <si>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</si>
  <si>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</si>
  <si>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</si>
  <si>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</si>
  <si>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</si>
  <si>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</si>
  <si>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</si>
  <si>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</si>
  <si>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</si>
  <si>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</si>
  <si>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</si>
  <si>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</si>
  <si>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</si>
  <si>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</si>
  <si>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</si>
  <si>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</si>
  <si>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</si>
  <si>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</si>
  <si>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</si>
  <si>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</si>
  <si>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</si>
  <si>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</si>
  <si>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</si>
  <si>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</si>
  <si>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</si>
  <si>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</si>
  <si>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</si>
  <si>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</si>
  <si>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</si>
  <si>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</si>
  <si>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</si>
  <si>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</si>
  <si>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</si>
  <si>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</si>
  <si>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</si>
  <si>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</si>
  <si>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</si>
  <si>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</si>
  <si>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</si>
  <si>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</si>
  <si>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</si>
  <si>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</si>
  <si>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</si>
  <si>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</si>
  <si>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</si>
  <si>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</si>
  <si>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</si>
  <si>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</si>
  <si>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</si>
  <si>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</si>
  <si>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</si>
  <si>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</si>
  <si>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</si>
  <si>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</si>
  <si>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</si>
  <si>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</si>
  <si>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</si>
  <si>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</si>
  <si>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</si>
  <si>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</si>
  <si>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</si>
  <si>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</si>
  <si>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</si>
  <si>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</si>
  <si>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</si>
  <si>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</si>
  <si>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</si>
  <si>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</si>
  <si>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</si>
  <si>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</si>
  <si>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</si>
  <si>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</si>
  <si>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</si>
  <si>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</si>
  <si>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</si>
  <si>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</si>
  <si>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</si>
  <si>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</si>
  <si>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</si>
  <si>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</si>
  <si>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</si>
  <si>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</si>
  <si>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</si>
  <si>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</si>
  <si>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</si>
  <si>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</si>
  <si>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</si>
  <si>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</si>
  <si>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</si>
  <si>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</si>
  <si>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</si>
  <si>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</si>
  <si>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</si>
  <si>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</si>
  <si>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</si>
  <si>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</si>
  <si>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</si>
  <si>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</si>
  <si>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</si>
  <si>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</si>
  <si>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</si>
  <si>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</si>
  <si>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</si>
  <si>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</si>
  <si>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</si>
  <si>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</si>
  <si>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</si>
  <si>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</si>
  <si>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</si>
  <si>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</si>
  <si>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</si>
  <si>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</si>
  <si>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</si>
  <si>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</si>
  <si>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</si>
  <si>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</si>
  <si>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</si>
  <si>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</si>
  <si>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</si>
  <si>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</si>
  <si>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</si>
  <si>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</si>
  <si>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</si>
  <si>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</si>
  <si>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</si>
  <si>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</si>
  <si>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</si>
  <si>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</si>
  <si>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</si>
  <si>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</si>
  <si>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</si>
  <si>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</si>
  <si>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</si>
  <si>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</si>
  <si>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</si>
  <si>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</si>
  <si>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</si>
  <si>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</si>
  <si>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</si>
  <si>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</si>
  <si>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</si>
  <si>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</si>
  <si>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</si>
  <si>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</si>
  <si>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</si>
  <si>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</si>
  <si>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</si>
  <si>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</si>
  <si>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</si>
  <si>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</si>
  <si>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</si>
  <si>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</si>
  <si>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</si>
  <si>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</si>
  <si>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</si>
  <si>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</si>
  <si>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</si>
  <si>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</si>
  <si>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</si>
  <si>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</si>
  <si>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</si>
  <si>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</si>
  <si>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</si>
  <si>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</si>
  <si>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</si>
  <si>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</si>
  <si>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</si>
  <si>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</si>
  <si>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</si>
  <si>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</si>
  <si>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</si>
  <si>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</si>
  <si>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</si>
  <si>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</si>
  <si>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</si>
  <si>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</si>
  <si>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</si>
  <si>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</si>
  <si>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</si>
  <si>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</si>
  <si>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</si>
  <si>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</si>
  <si>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</si>
  <si>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</si>
  <si>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</si>
  <si>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</si>
  <si>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</si>
  <si>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</si>
  <si>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</si>
  <si>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</si>
  <si>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</si>
  <si>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</si>
  <si>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</si>
  <si>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</si>
  <si>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</si>
  <si>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</si>
  <si>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</si>
  <si>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</si>
  <si>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</si>
  <si>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</si>
  <si>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</si>
  <si>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</si>
  <si>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</si>
  <si>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</si>
  <si>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</si>
  <si>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</si>
  <si>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</si>
  <si>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</si>
  <si>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</si>
  <si>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</si>
  <si>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</si>
  <si>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</si>
  <si>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</si>
  <si>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</si>
  <si>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</si>
  <si>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</si>
  <si>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</si>
  <si>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</si>
  <si>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</si>
  <si>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</si>
  <si>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</si>
  <si>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</si>
  <si>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</si>
  <si>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</si>
  <si>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</si>
  <si>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</si>
  <si>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</si>
  <si>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</si>
  <si>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</si>
  <si>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</si>
  <si>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</si>
  <si>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</si>
  <si>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</si>
  <si>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</si>
  <si>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</si>
  <si>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</si>
  <si>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</si>
  <si>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</si>
  <si>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</si>
  <si>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</si>
  <si>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</si>
  <si>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</si>
  <si>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</si>
  <si>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</si>
  <si>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</si>
  <si>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</si>
  <si>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</si>
  <si>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</si>
  <si>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</si>
  <si>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</si>
  <si>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</si>
  <si>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</si>
  <si>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</si>
  <si>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</si>
  <si>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</si>
  <si>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</si>
  <si>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</si>
  <si>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</si>
  <si>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</si>
  <si>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</si>
  <si>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</si>
  <si>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</si>
  <si>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</si>
  <si>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</si>
  <si>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</si>
  <si>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</si>
  <si>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</si>
  <si>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</si>
  <si>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</si>
  <si>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</si>
  <si>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</si>
  <si>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</si>
  <si>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</si>
  <si>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</si>
  <si>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</si>
  <si>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</si>
  <si>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</si>
  <si>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</si>
  <si>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</si>
  <si>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</si>
  <si>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</si>
  <si>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</si>
  <si>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</si>
  <si>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</si>
  <si>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</si>
  <si>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</si>
  <si>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</si>
  <si>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</si>
  <si>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</si>
  <si>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</si>
  <si>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</si>
  <si>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</si>
  <si>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</si>
  <si>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</si>
  <si>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</si>
  <si>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</si>
  <si>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</si>
  <si>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</si>
  <si>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</si>
  <si>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</si>
  <si>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</si>
  <si>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</si>
  <si>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</si>
  <si>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</si>
  <si>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</si>
  <si>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</si>
  <si>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</si>
  <si>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</si>
  <si>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</si>
  <si>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</si>
  <si>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</si>
  <si>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</si>
  <si>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</si>
  <si>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</si>
  <si>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</si>
  <si>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</si>
  <si>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</si>
  <si>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</si>
  <si>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</si>
  <si>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</si>
  <si>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</si>
  <si>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</si>
  <si>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</si>
  <si>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</si>
  <si>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</si>
  <si>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</si>
  <si>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</si>
  <si>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</si>
  <si>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</si>
  <si>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</si>
  <si>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</si>
  <si>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</si>
  <si>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</si>
  <si>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</si>
  <si>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</si>
  <si>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</si>
  <si>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</si>
  <si>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</si>
  <si>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</si>
  <si>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</si>
  <si>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</si>
  <si>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</si>
  <si>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</si>
  <si>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</si>
  <si>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</si>
  <si>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</si>
  <si>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</si>
  <si>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</si>
  <si>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</si>
  <si>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</si>
  <si>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</si>
  <si>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</si>
  <si>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</si>
  <si>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</si>
  <si>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</si>
  <si>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</si>
  <si>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</si>
  <si>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</si>
  <si>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</si>
  <si>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</si>
  <si>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</si>
  <si>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</si>
  <si>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</si>
  <si>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</si>
  <si>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</si>
  <si>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</si>
  <si>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</si>
  <si>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</si>
  <si>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</si>
  <si>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</si>
  <si>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</si>
  <si>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</si>
  <si>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</si>
  <si>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</si>
  <si>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</si>
  <si>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</si>
  <si>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</si>
  <si>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</si>
  <si>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</si>
  <si>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</si>
  <si>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</si>
  <si>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</si>
  <si>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</si>
  <si>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</si>
  <si>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</si>
  <si>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</si>
  <si>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</si>
  <si>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</si>
  <si>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</si>
  <si>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</si>
  <si>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</si>
  <si>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</si>
  <si>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</si>
  <si>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</si>
  <si>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</si>
  <si>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</si>
  <si>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</si>
  <si>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</si>
  <si>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</si>
  <si>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</si>
  <si>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</si>
  <si>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</si>
  <si>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</si>
  <si>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</si>
  <si>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</si>
  <si>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</si>
  <si>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</si>
  <si>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</si>
  <si>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</si>
  <si>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</si>
  <si>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</si>
  <si>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</si>
  <si>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</si>
  <si>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</si>
  <si>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</si>
  <si>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</si>
  <si>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</si>
  <si>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</si>
  <si>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</si>
  <si>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</si>
  <si>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</si>
  <si>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</si>
  <si>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</si>
  <si>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</si>
  <si>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</si>
  <si>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</si>
  <si>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</si>
  <si>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</si>
  <si>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</si>
  <si>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</si>
  <si>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</si>
  <si>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</si>
  <si>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</si>
  <si>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</si>
  <si>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</si>
  <si>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</si>
  <si>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</si>
  <si>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</si>
  <si>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</si>
  <si>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</si>
  <si>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</si>
  <si>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</si>
  <si>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</si>
  <si>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</si>
  <si>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</si>
  <si>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</si>
  <si>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</si>
  <si>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</si>
  <si>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</si>
  <si>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</si>
  <si>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</si>
  <si>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</si>
  <si>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</si>
  <si>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</si>
  <si>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</si>
  <si>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</si>
  <si>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</si>
  <si>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</si>
  <si>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</si>
  <si>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</si>
  <si>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</si>
  <si>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</si>
  <si>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</si>
  <si>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</si>
  <si>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</si>
  <si>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</si>
  <si>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</si>
  <si>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</si>
  <si>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</si>
  <si>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</si>
  <si>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</si>
  <si>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</si>
  <si>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</si>
  <si>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</si>
  <si>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</si>
  <si>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</si>
  <si>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</si>
  <si>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</si>
  <si>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</si>
  <si>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</si>
  <si>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</si>
  <si>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</si>
  <si>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</si>
  <si>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</si>
  <si>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</si>
  <si>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</si>
  <si>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</si>
  <si>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</si>
  <si>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</si>
  <si>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</si>
  <si>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</si>
  <si>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</si>
  <si>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</si>
  <si>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</si>
  <si>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</si>
  <si>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</si>
  <si>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</si>
  <si>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</si>
  <si>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</si>
  <si>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</si>
  <si>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</si>
  <si>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</si>
  <si>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</si>
  <si>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</si>
  <si>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</si>
  <si>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</si>
  <si>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</si>
  <si>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</si>
  <si>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</si>
  <si>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</si>
  <si>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</si>
  <si>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</si>
  <si>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</si>
  <si>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</si>
  <si>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</si>
  <si>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</si>
  <si>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</si>
  <si>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</si>
  <si>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</si>
  <si>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</si>
  <si>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</si>
  <si>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</si>
  <si>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</si>
  <si>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</si>
  <si>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</si>
  <si>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</si>
  <si>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</si>
  <si>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</si>
  <si>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</si>
  <si>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</si>
  <si>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</si>
  <si>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</si>
  <si>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</si>
  <si>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</si>
  <si>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</si>
  <si>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</si>
  <si>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</si>
  <si>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</si>
  <si>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</si>
  <si>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</si>
  <si>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</si>
  <si>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</si>
  <si>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</si>
  <si>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</si>
  <si>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</si>
  <si>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</si>
  <si>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</si>
  <si>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</si>
  <si>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</si>
  <si>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</si>
  <si>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</si>
  <si>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</si>
  <si>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</si>
  <si>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</si>
  <si>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</si>
  <si>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</si>
  <si>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</si>
  <si>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</si>
  <si>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</si>
  <si>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</si>
  <si>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</si>
  <si>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</si>
  <si>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</si>
  <si>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</si>
  <si>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</si>
  <si>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</si>
  <si>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</si>
  <si>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</si>
  <si>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</si>
  <si>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</si>
  <si>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</si>
  <si>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</si>
  <si>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</si>
  <si>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</si>
  <si>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</si>
  <si>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</si>
  <si>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</si>
  <si>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</si>
  <si>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</si>
  <si>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</si>
  <si>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</si>
  <si>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</si>
  <si>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</si>
  <si>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</si>
  <si>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</si>
  <si>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</si>
  <si>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</si>
  <si>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</si>
  <si>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</si>
  <si>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</si>
  <si>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</si>
  <si>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</si>
  <si>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</si>
  <si>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</si>
  <si>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</si>
  <si>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</si>
  <si>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</si>
  <si>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</si>
  <si>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</si>
  <si>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</si>
  <si>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</si>
  <si>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</si>
  <si>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</si>
  <si>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</si>
  <si>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</si>
  <si>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</si>
  <si>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</si>
  <si>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</si>
  <si>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</si>
  <si>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</si>
  <si>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</si>
  <si>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</si>
  <si>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</si>
  <si>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</si>
  <si>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</si>
  <si>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</si>
  <si>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</si>
  <si>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</si>
  <si>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</si>
  <si>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</si>
  <si>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</si>
  <si>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</si>
  <si>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</si>
  <si>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</si>
  <si>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</si>
  <si>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</si>
  <si>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</si>
  <si>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</si>
  <si>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</si>
  <si>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</si>
  <si>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</si>
  <si>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</si>
  <si>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</si>
  <si>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</si>
  <si>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</si>
  <si>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</si>
  <si>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</si>
  <si>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</si>
  <si>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</si>
  <si>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</si>
  <si>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</si>
  <si>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</si>
  <si>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</si>
  <si>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</si>
  <si>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</si>
  <si>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</si>
  <si>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</si>
  <si>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</si>
  <si>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</si>
  <si>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</si>
  <si>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</si>
  <si>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</si>
  <si>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</si>
  <si>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</si>
  <si>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</si>
  <si>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</si>
  <si>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</si>
  <si>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</si>
  <si>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</si>
  <si>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</si>
  <si>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</si>
  <si>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</si>
  <si>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</si>
  <si>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</si>
  <si>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</si>
  <si>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</si>
  <si>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</si>
  <si>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</si>
  <si>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</si>
  <si>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</si>
  <si>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</si>
  <si>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</si>
  <si>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</si>
  <si>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</si>
  <si>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</si>
  <si>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</si>
  <si>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</si>
  <si>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</si>
  <si>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</si>
  <si>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</si>
  <si>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</si>
  <si>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</si>
  <si>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</si>
  <si>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</si>
  <si>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</si>
  <si>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</si>
  <si>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</si>
  <si>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</si>
  <si>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</si>
  <si>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</si>
  <si>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</si>
  <si>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</si>
  <si>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</si>
  <si>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</si>
  <si>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</si>
  <si>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</si>
  <si>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</si>
  <si>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</si>
  <si>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</si>
  <si>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</si>
  <si>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</si>
  <si>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</si>
  <si>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</si>
  <si>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</si>
  <si>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</si>
  <si>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</si>
  <si>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</si>
  <si>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</si>
  <si>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</si>
  <si>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</si>
  <si>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</si>
  <si>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</si>
  <si>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</si>
  <si>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</si>
  <si>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</si>
  <si>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</si>
  <si>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</si>
  <si>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</si>
  <si>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</si>
  <si>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</si>
  <si>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</si>
  <si>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</si>
  <si>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</si>
  <si>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</si>
  <si>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</si>
  <si>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</si>
  <si>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</si>
  <si>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</si>
  <si>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</si>
  <si>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</si>
  <si>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</si>
  <si>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</si>
  <si>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</si>
  <si>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</si>
  <si>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</si>
  <si>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</si>
  <si>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</si>
  <si>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</si>
  <si>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</si>
  <si>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</si>
  <si>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</si>
  <si>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</si>
  <si>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</si>
  <si>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</si>
  <si>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</si>
  <si>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</si>
  <si>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</si>
  <si>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</si>
  <si>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</si>
  <si>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</si>
  <si>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</si>
  <si>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</si>
  <si>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</si>
  <si>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</si>
  <si>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</si>
  <si>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</si>
  <si>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</si>
  <si>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</si>
  <si>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</si>
  <si>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</si>
  <si>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</si>
  <si>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</si>
  <si>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</si>
  <si>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</si>
  <si>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</si>
  <si>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</si>
  <si>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</si>
  <si>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</si>
  <si>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</si>
  <si>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</si>
  <si>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</si>
  <si>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</si>
  <si>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</si>
  <si>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</si>
  <si>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</si>
  <si>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</si>
  <si>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</si>
  <si>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</si>
  <si>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</si>
  <si>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</si>
  <si>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</si>
  <si>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</si>
  <si>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</si>
  <si>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</si>
  <si>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</si>
  <si>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</si>
  <si>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</si>
  <si>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</si>
  <si>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</si>
  <si>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</si>
  <si>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</si>
  <si>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</si>
  <si>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</si>
  <si>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</si>
  <si>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</si>
  <si>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</si>
  <si>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</si>
  <si>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</si>
  <si>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</si>
  <si>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</si>
  <si>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</si>
  <si>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</si>
  <si>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</si>
  <si>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</si>
  <si>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</si>
  <si>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</si>
  <si>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</si>
  <si>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</si>
  <si>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</si>
  <si>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</si>
  <si>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</si>
  <si>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</si>
  <si>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</si>
  <si>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</si>
  <si>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</si>
  <si>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</si>
  <si>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</si>
  <si>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</si>
  <si>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</si>
  <si>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</si>
  <si>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</si>
  <si>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</si>
  <si>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</si>
  <si>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</si>
  <si>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</si>
  <si>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</si>
  <si>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</si>
  <si>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</si>
  <si>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</si>
  <si>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</si>
  <si>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</si>
  <si>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</si>
  <si>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</si>
  <si>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</si>
  <si>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</si>
  <si>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</si>
  <si>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</si>
  <si>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</si>
  <si>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</si>
  <si>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</si>
  <si>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</si>
  <si>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</si>
  <si>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</si>
  <si>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</si>
  <si>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</si>
  <si>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</si>
  <si>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</si>
  <si>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</si>
  <si>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</si>
  <si>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</si>
  <si>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</si>
  <si>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</si>
  <si>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</si>
  <si>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</si>
  <si>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</si>
  <si>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</si>
  <si>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</si>
  <si>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</si>
  <si>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</si>
  <si>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</si>
  <si>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</si>
  <si>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</si>
  <si>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</si>
  <si>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</si>
  <si>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</si>
  <si>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</si>
  <si>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</si>
  <si>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</si>
  <si>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</si>
  <si>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</si>
  <si>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</si>
  <si>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</si>
  <si>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</si>
  <si>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</si>
  <si>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</si>
  <si>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</si>
  <si>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</si>
  <si>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</si>
  <si>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</si>
  <si>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</si>
  <si>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</si>
  <si>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</si>
  <si>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</si>
  <si>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</si>
  <si>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</si>
  <si>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</si>
  <si>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</si>
  <si>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</si>
  <si>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</si>
  <si>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</si>
  <si>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</si>
  <si>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</si>
  <si>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</si>
  <si>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</si>
  <si>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</si>
  <si>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</si>
  <si>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</si>
  <si>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</si>
  <si>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</si>
  <si>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</si>
  <si>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</si>
  <si>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</si>
  <si>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</si>
  <si>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</si>
  <si>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</si>
  <si>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</si>
  <si>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</si>
  <si>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</si>
  <si>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</si>
  <si>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</si>
  <si>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</si>
  <si>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</si>
  <si>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</si>
  <si>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</si>
  <si>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</si>
  <si>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</si>
  <si>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</si>
  <si>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</si>
  <si>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</si>
  <si>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</si>
  <si>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</si>
  <si>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</si>
  <si>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</si>
  <si>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</si>
  <si>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</si>
  <si>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</si>
  <si>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</si>
  <si>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</si>
  <si>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</si>
  <si>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</si>
  <si>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</si>
  <si>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</si>
  <si>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</si>
  <si>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</si>
  <si>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</si>
  <si>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</si>
  <si>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</si>
  <si>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</si>
  <si>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</si>
  <si>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</si>
  <si>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</si>
  <si>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</si>
  <si>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</si>
  <si>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</si>
  <si>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</si>
  <si>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</si>
  <si>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</si>
  <si>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</si>
  <si>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</si>
  <si>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</si>
  <si>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</si>
  <si>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</si>
  <si>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</si>
  <si>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</si>
  <si>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</si>
  <si>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</si>
  <si>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</si>
  <si>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</si>
  <si>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</si>
  <si>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</si>
  <si>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</si>
  <si>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</si>
  <si>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</si>
  <si>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</si>
  <si>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</si>
  <si>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</si>
  <si>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</si>
  <si>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</si>
  <si>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</si>
  <si>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</si>
  <si>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</si>
  <si>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</si>
  <si>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</si>
  <si>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</si>
  <si>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</si>
  <si>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</si>
  <si>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</si>
  <si>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</si>
  <si>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</si>
  <si>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</si>
  <si>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</si>
  <si>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</si>
  <si>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</si>
  <si>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</si>
  <si>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</si>
  <si>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</si>
  <si>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</si>
  <si>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</si>
  <si>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</si>
  <si>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</si>
  <si>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</si>
  <si>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</si>
  <si>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</si>
  <si>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</si>
  <si>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</si>
  <si>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</si>
  <si>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</si>
  <si>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</si>
  <si>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</si>
  <si>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</si>
  <si>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</si>
  <si>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</si>
  <si>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</si>
  <si>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</si>
  <si>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</si>
  <si>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</si>
  <si>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</si>
  <si>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</si>
  <si>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</si>
  <si>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</si>
  <si>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</si>
  <si>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</si>
  <si>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</si>
  <si>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</si>
  <si>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</si>
  <si>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</si>
  <si>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</si>
  <si>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</si>
  <si>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</si>
  <si>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</si>
  <si>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</si>
  <si>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</si>
  <si>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</si>
  <si>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</si>
  <si>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</si>
  <si>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</si>
  <si>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</si>
  <si>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</si>
  <si>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</si>
  <si>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</si>
  <si>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</si>
  <si>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</si>
  <si>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</si>
  <si>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</si>
  <si>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</si>
  <si>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</si>
  <si>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</si>
  <si>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</si>
  <si>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</si>
  <si>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</si>
  <si>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</si>
  <si>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</si>
  <si>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</si>
  <si>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</si>
  <si>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</si>
  <si>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</si>
  <si>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</si>
  <si>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</si>
  <si>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</si>
  <si>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</si>
  <si>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</si>
  <si>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</si>
  <si>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</si>
  <si>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</si>
  <si>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</si>
  <si>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</si>
  <si>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</si>
  <si>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</si>
  <si>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</si>
  <si>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</si>
  <si>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</si>
  <si>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</si>
  <si>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</si>
  <si>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</si>
  <si>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</si>
  <si>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</si>
  <si>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</si>
  <si>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</si>
  <si>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</si>
  <si>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</si>
  <si>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</si>
  <si>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</si>
  <si>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</si>
  <si>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</si>
  <si>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</si>
  <si>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</si>
  <si>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</si>
  <si>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</si>
  <si>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</si>
  <si>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</si>
  <si>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</si>
  <si>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</si>
  <si>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</si>
  <si>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</si>
  <si>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</si>
  <si>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</si>
  <si>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</si>
  <si>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</si>
  <si>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</si>
  <si>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</si>
  <si>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</si>
  <si>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</si>
  <si>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</si>
  <si>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</si>
  <si>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</si>
  <si>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</si>
  <si>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</si>
  <si>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</si>
  <si>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</si>
  <si>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</si>
  <si>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</si>
  <si>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</si>
  <si>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</si>
  <si>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</si>
  <si>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</si>
  <si>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</si>
  <si>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</si>
  <si>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</si>
  <si>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</si>
  <si>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</si>
  <si>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</si>
  <si>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</si>
  <si>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</si>
  <si>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</si>
  <si>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</si>
  <si>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</si>
  <si>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</si>
  <si>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</si>
  <si>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</si>
  <si>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</si>
  <si>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</si>
  <si>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</si>
  <si>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</si>
  <si>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</si>
  <si>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</si>
  <si>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</si>
  <si>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</si>
  <si>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</si>
  <si>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</si>
  <si>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</si>
  <si>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</si>
  <si>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</si>
  <si>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</si>
  <si>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</si>
  <si>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</si>
  <si>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</si>
  <si>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</si>
  <si>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</si>
  <si>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</si>
  <si>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</si>
  <si>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</si>
  <si>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</si>
  <si>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</si>
  <si>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</si>
  <si>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</si>
  <si>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</si>
  <si>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</si>
  <si>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</si>
  <si>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</si>
  <si>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</si>
  <si>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</si>
  <si>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</si>
  <si>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</si>
  <si>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</si>
  <si>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</si>
  <si>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</si>
  <si>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</si>
  <si>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</si>
  <si>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</si>
  <si>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</si>
  <si>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</si>
  <si>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</si>
  <si>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</si>
  <si>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</si>
  <si>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</si>
  <si>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</si>
  <si>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</si>
  <si>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</si>
  <si>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</si>
  <si>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</si>
  <si>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</si>
  <si>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</si>
  <si>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</si>
  <si>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</si>
  <si>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</si>
  <si>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</si>
  <si>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</si>
  <si>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</si>
  <si>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</si>
  <si>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</si>
  <si>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</si>
  <si>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</si>
  <si>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</si>
  <si>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</si>
  <si>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</si>
  <si>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</si>
  <si>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</si>
  <si>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</si>
  <si>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</si>
  <si>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</si>
  <si>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</si>
  <si>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</si>
  <si>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</si>
  <si>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</si>
  <si>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</si>
  <si>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</si>
  <si>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</si>
  <si>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</si>
  <si>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</si>
  <si>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</si>
  <si>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</si>
  <si>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</si>
  <si>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</si>
  <si>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</si>
  <si>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</si>
  <si>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</si>
  <si>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</si>
  <si>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</si>
  <si>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</si>
  <si>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</si>
  <si>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</si>
  <si>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</si>
  <si>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</si>
  <si>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</si>
  <si>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</si>
  <si>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</si>
  <si>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</si>
  <si>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</si>
  <si>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</si>
  <si>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</si>
  <si>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</si>
  <si>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</si>
  <si>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</si>
  <si>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</si>
  <si>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</si>
  <si>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</si>
  <si>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</si>
  <si>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</si>
  <si>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</si>
  <si>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</si>
  <si>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</si>
  <si>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</si>
  <si>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</si>
  <si>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</si>
  <si>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</si>
  <si>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</si>
  <si>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</si>
  <si>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</si>
  <si>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</si>
  <si>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</si>
  <si>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</si>
  <si>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</si>
  <si>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</si>
  <si>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</si>
  <si>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</si>
  <si>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</si>
  <si>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</si>
  <si>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</si>
  <si>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</si>
  <si>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</si>
  <si>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</si>
  <si>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</si>
  <si>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</si>
  <si>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</si>
  <si>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</si>
  <si>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</si>
  <si>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</si>
  <si>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</si>
  <si>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</si>
  <si>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</si>
  <si>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</si>
  <si>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</si>
  <si>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</si>
  <si>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</si>
  <si>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</si>
  <si>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</si>
  <si>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</si>
  <si>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</si>
  <si>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</si>
  <si>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</si>
  <si>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</si>
  <si>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</si>
  <si>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</si>
  <si>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</si>
  <si>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</si>
  <si>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</si>
  <si>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</si>
  <si>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</si>
  <si>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</si>
  <si>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</si>
  <si>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</si>
  <si>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</si>
  <si>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</si>
  <si>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</si>
  <si>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</si>
  <si>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</si>
  <si>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</si>
  <si>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</si>
  <si>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</si>
  <si>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</si>
  <si>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</si>
  <si>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</si>
  <si>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</si>
  <si>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</si>
  <si>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</si>
  <si>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</si>
  <si>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</si>
  <si>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</si>
  <si>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</si>
  <si>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</si>
  <si>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</si>
  <si>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</si>
  <si>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</si>
  <si>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</si>
  <si>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</si>
  <si>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</si>
  <si>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</si>
  <si>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</si>
  <si>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</si>
  <si>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</si>
  <si>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</si>
  <si>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</si>
  <si>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</si>
  <si>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</si>
  <si>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</si>
  <si>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</si>
  <si>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</si>
  <si>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</si>
  <si>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</si>
  <si>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</si>
  <si>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</si>
  <si>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</si>
  <si>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</si>
  <si>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</si>
  <si>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</si>
  <si>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</si>
  <si>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</si>
  <si>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</si>
  <si>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</si>
  <si>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</si>
  <si>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</si>
  <si>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</si>
  <si>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</si>
  <si>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</si>
  <si>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</si>
  <si>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</si>
  <si>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</si>
  <si>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</si>
  <si>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</si>
  <si>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</si>
  <si>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</si>
  <si>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</si>
  <si>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</si>
  <si>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</si>
  <si>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</si>
  <si>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</si>
  <si>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</si>
  <si>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</si>
  <si>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</si>
  <si>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</si>
  <si>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</si>
  <si>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</si>
  <si>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</si>
  <si>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</si>
  <si>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</si>
  <si>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</si>
  <si>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</si>
  <si>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</si>
  <si>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</si>
  <si>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</si>
  <si>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</si>
  <si>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</si>
  <si>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</si>
  <si>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</si>
  <si>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</si>
  <si>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</si>
  <si>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</si>
  <si>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</si>
  <si>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</si>
  <si>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</si>
  <si>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</si>
  <si>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</si>
  <si>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</si>
  <si>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</si>
  <si>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</si>
  <si>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</si>
  <si>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</si>
  <si>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</si>
  <si>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</si>
  <si>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</si>
  <si>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</si>
  <si>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</si>
  <si>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</si>
  <si>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</si>
  <si>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</si>
  <si>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</si>
  <si>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</si>
  <si>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</si>
  <si>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</si>
  <si>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</si>
  <si>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</si>
  <si>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</si>
  <si>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</si>
  <si>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</si>
  <si>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</si>
  <si>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</si>
  <si>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</si>
  <si>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</si>
  <si>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</si>
  <si>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</si>
  <si>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</si>
  <si>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</si>
  <si>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</si>
  <si>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</si>
  <si>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</si>
  <si>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</si>
  <si>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</si>
  <si>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</si>
  <si>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</si>
  <si>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</si>
  <si>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</si>
  <si>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</si>
  <si>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</si>
  <si>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</si>
  <si>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</si>
  <si>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</si>
  <si>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</si>
  <si>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</si>
  <si>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</si>
  <si>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</si>
  <si>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</si>
  <si>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</si>
  <si>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</si>
  <si>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</si>
  <si>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</si>
  <si>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</si>
  <si>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</si>
  <si>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</si>
  <si>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</si>
  <si>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</si>
  <si>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</si>
  <si>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</si>
  <si>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</si>
  <si>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</si>
  <si>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</si>
  <si>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</si>
  <si>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</si>
  <si>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</si>
  <si>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</si>
  <si>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</si>
  <si>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</si>
  <si>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</si>
  <si>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</si>
  <si>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</si>
  <si>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</si>
  <si>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</si>
  <si>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</si>
  <si>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</si>
  <si>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</si>
  <si>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</si>
  <si>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</si>
  <si>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</si>
  <si>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</si>
  <si>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</si>
  <si>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</si>
  <si>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</si>
  <si>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</si>
  <si>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</si>
  <si>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</si>
  <si>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</si>
  <si>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</si>
  <si>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</si>
  <si>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</si>
  <si>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</si>
  <si>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</si>
  <si>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</si>
  <si>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</si>
  <si>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</si>
  <si>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</si>
  <si>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</si>
  <si>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</si>
  <si>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</si>
  <si>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</si>
  <si>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</si>
  <si>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</si>
  <si>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</si>
  <si>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</si>
  <si>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</si>
  <si>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</si>
  <si>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</si>
  <si>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</si>
  <si>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</si>
  <si>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</si>
  <si>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</si>
  <si>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</si>
  <si>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</si>
  <si>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</si>
  <si>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</si>
  <si>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</si>
  <si>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</si>
  <si>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</si>
  <si>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</si>
  <si>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</si>
  <si>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</si>
  <si>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</si>
  <si>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</si>
  <si>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</si>
  <si>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</si>
  <si>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</si>
  <si>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</si>
  <si>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</si>
  <si>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</si>
  <si>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</si>
  <si>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</si>
  <si>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</si>
  <si>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</si>
  <si>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</si>
  <si>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</si>
  <si>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</si>
  <si>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</si>
  <si>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</si>
  <si>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</si>
  <si>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</si>
  <si>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</si>
  <si>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</si>
  <si>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</si>
  <si>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</si>
  <si>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</si>
  <si>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</si>
  <si>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</si>
  <si>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</si>
  <si>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</si>
  <si>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</si>
  <si>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</si>
  <si>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</si>
  <si>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</si>
  <si>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</si>
  <si>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</si>
  <si>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</si>
  <si>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</si>
  <si>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</si>
  <si>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</si>
  <si>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</si>
  <si>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</si>
  <si>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</si>
  <si>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</si>
  <si>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</si>
  <si>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</si>
  <si>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</si>
  <si>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</si>
  <si>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</si>
  <si>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</si>
  <si>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</si>
  <si>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</si>
  <si>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</si>
  <si>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</si>
  <si>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</si>
  <si>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</si>
  <si>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</si>
  <si>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</si>
  <si>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</si>
  <si>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</si>
  <si>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</si>
  <si>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</si>
  <si>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</si>
  <si>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</si>
  <si>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</si>
  <si>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</si>
  <si>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</si>
  <si>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</si>
  <si>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</si>
  <si>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</si>
  <si>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</si>
  <si>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</si>
  <si>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</si>
  <si>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</si>
  <si>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</si>
  <si>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</si>
  <si>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</si>
  <si>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</si>
  <si>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</si>
  <si>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</si>
  <si>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</si>
  <si>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</si>
  <si>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</si>
  <si>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</si>
  <si>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</si>
  <si>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</si>
  <si>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</si>
  <si>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</si>
  <si>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</si>
  <si>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</si>
  <si>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</si>
  <si>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</si>
  <si>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</si>
  <si>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</si>
  <si>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</si>
  <si>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</si>
  <si>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</si>
  <si>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</si>
  <si>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</si>
  <si>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</si>
  <si>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</si>
  <si>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</si>
  <si>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</si>
  <si>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</si>
  <si>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</si>
  <si>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</si>
  <si>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</si>
  <si>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</si>
  <si>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</si>
  <si>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</si>
  <si>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</si>
  <si>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</si>
  <si>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</si>
  <si>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</si>
  <si>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</si>
  <si>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</si>
  <si>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</si>
  <si>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</si>
  <si>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</si>
  <si>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</si>
  <si>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</si>
  <si>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</si>
  <si>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</si>
  <si>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</si>
  <si>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</si>
  <si>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</si>
  <si>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</si>
  <si>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</si>
  <si>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</si>
  <si>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</si>
  <si>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</si>
  <si>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</si>
  <si>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</si>
  <si>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</si>
  <si>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</si>
  <si>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</si>
  <si>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</si>
  <si>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</si>
  <si>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</si>
  <si>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</si>
  <si>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</si>
  <si>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</si>
  <si>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</si>
  <si>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</si>
  <si>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</si>
  <si>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</si>
  <si>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</si>
  <si>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</si>
  <si>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</si>
  <si>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</si>
  <si>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</si>
  <si>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</si>
  <si>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</si>
  <si>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</si>
  <si>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</si>
  <si>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</si>
  <si>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</si>
  <si>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</si>
  <si>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</si>
  <si>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</si>
  <si>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</si>
  <si>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</si>
  <si>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</si>
  <si>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</si>
  <si>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</si>
  <si>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</si>
  <si>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</si>
  <si>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</si>
  <si>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</si>
  <si>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</si>
  <si>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</si>
  <si>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</si>
  <si>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</si>
  <si>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</si>
  <si>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</si>
  <si>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</si>
  <si>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</si>
  <si>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</si>
  <si>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</si>
  <si>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</si>
  <si>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</si>
  <si>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</si>
  <si>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</si>
  <si>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</si>
  <si>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</si>
  <si>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</si>
  <si>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</si>
  <si>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</si>
  <si>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</si>
  <si>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</si>
  <si>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</si>
  <si>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</si>
  <si>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</si>
  <si>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</si>
  <si>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</si>
  <si>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</si>
  <si>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</si>
  <si>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</si>
  <si>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</si>
  <si>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</si>
  <si>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</si>
  <si>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</si>
  <si>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</si>
  <si>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</si>
  <si>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</si>
  <si>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</si>
  <si>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</si>
  <si>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</si>
  <si>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</si>
  <si>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</si>
  <si>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</si>
  <si>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</si>
  <si>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</si>
  <si>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</si>
  <si>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</si>
  <si>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</si>
  <si>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</si>
  <si>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</si>
  <si>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</si>
  <si>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</si>
  <si>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</si>
  <si>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</si>
  <si>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</si>
  <si>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</si>
  <si>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</si>
  <si>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</si>
  <si>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</si>
  <si>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</si>
  <si>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</si>
  <si>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</si>
  <si>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</si>
  <si>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</si>
  <si>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</si>
  <si>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</si>
  <si>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</si>
  <si>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</si>
  <si>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</si>
  <si>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</si>
  <si>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</si>
  <si>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</si>
  <si>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</si>
  <si>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</si>
  <si>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</si>
  <si>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</si>
  <si>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</si>
  <si>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</si>
  <si>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</si>
  <si>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</si>
  <si>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</si>
  <si>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</si>
  <si>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</si>
  <si>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</si>
  <si>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</si>
  <si>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</si>
  <si>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</si>
  <si>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</si>
  <si>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</si>
  <si>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</si>
  <si>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</si>
  <si>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</si>
  <si>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</si>
  <si>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</si>
  <si>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</si>
  <si>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</si>
  <si>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</si>
  <si>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</si>
  <si>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</si>
  <si>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</si>
  <si>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</si>
  <si>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</si>
  <si>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</si>
  <si>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</si>
  <si>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</si>
  <si>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</si>
  <si>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</si>
  <si>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</si>
  <si>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</si>
  <si>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</si>
  <si>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</si>
  <si>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</si>
  <si>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</si>
  <si>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</si>
  <si>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</si>
  <si>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</si>
  <si>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</si>
  <si>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</si>
  <si>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</si>
  <si>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</si>
  <si>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</si>
  <si>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</si>
  <si>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</si>
  <si>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</si>
  <si>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</si>
  <si>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</si>
  <si>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</si>
  <si>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</si>
  <si>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</si>
  <si>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</si>
  <si>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</si>
  <si>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</si>
  <si>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</si>
  <si>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</si>
  <si>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</si>
  <si>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</si>
  <si>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</si>
  <si>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</si>
  <si>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</si>
  <si>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</si>
  <si>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</si>
  <si>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</si>
  <si>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</si>
  <si>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</si>
  <si>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</si>
  <si>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</si>
  <si>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</si>
  <si>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</si>
  <si>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</si>
  <si>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</si>
  <si>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</si>
  <si>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</si>
  <si>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</si>
  <si>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</si>
  <si>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</si>
  <si>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</si>
  <si>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</si>
  <si>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</si>
  <si>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</si>
  <si>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</si>
  <si>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</si>
  <si>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</si>
  <si>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</si>
  <si>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</si>
  <si>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</si>
  <si>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</si>
  <si>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</si>
  <si>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</si>
  <si>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</si>
  <si>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</si>
  <si>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</si>
  <si>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</si>
  <si>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</si>
  <si>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</si>
  <si>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</si>
  <si>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</si>
  <si>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</si>
  <si>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</si>
  <si>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</si>
  <si>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</si>
  <si>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</si>
  <si>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</si>
  <si>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</si>
  <si>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</si>
  <si>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</si>
  <si>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</si>
  <si>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</si>
  <si>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</si>
  <si>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</si>
  <si>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</si>
  <si>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</si>
  <si>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</si>
  <si>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</si>
  <si>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</si>
  <si>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</si>
  <si>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</si>
  <si>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</si>
  <si>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</si>
  <si>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</si>
  <si>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</si>
  <si>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</si>
  <si>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</si>
  <si>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</si>
  <si>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</si>
  <si>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</si>
  <si>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</si>
  <si>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</si>
  <si>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</si>
  <si>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</si>
  <si>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</si>
  <si>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</si>
  <si>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</si>
  <si>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</si>
  <si>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</si>
  <si>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</si>
  <si>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</si>
  <si>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</si>
  <si>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</si>
  <si>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</si>
  <si>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</si>
  <si>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</si>
  <si>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</si>
  <si>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</si>
  <si>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</si>
  <si>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</si>
  <si>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</si>
  <si>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</si>
  <si>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</si>
  <si>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</si>
  <si>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</si>
  <si>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</si>
  <si>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</si>
  <si>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</si>
  <si>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</si>
  <si>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</si>
  <si>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</si>
  <si>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</si>
  <si>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</si>
  <si>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</si>
  <si>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</si>
  <si>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</si>
  <si>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</si>
  <si>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</si>
  <si>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</si>
  <si>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</si>
  <si>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</si>
  <si>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</si>
  <si>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</si>
  <si>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</si>
  <si>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</si>
  <si>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</si>
  <si>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</si>
  <si>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</si>
  <si>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</si>
  <si>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</si>
  <si>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</si>
  <si>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</si>
  <si>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</si>
  <si>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</si>
  <si>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</si>
  <si>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</si>
  <si>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</si>
  <si>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</si>
  <si>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</si>
  <si>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</si>
  <si>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</si>
  <si>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</si>
  <si>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</si>
  <si>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</si>
  <si>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</si>
  <si>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</si>
  <si>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</si>
  <si>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</si>
  <si>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</si>
  <si>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</si>
  <si>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</si>
  <si>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</si>
  <si>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</si>
  <si>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</si>
  <si>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</si>
  <si>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</si>
  <si>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</si>
  <si>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</si>
  <si>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</si>
  <si>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</si>
  <si>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</si>
  <si>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</si>
  <si>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</si>
  <si>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</si>
  <si>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</si>
  <si>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</si>
  <si>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</si>
  <si>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</si>
  <si>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</si>
  <si>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</si>
  <si>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</si>
  <si>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</si>
  <si>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</si>
  <si>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</si>
  <si>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</si>
  <si>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</si>
  <si>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</si>
  <si>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</si>
  <si>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</si>
  <si>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</si>
  <si>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</si>
  <si>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</si>
  <si>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</si>
  <si>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</si>
  <si>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</si>
  <si>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</si>
  <si>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</si>
  <si>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</si>
  <si>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</si>
  <si>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</si>
  <si>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</si>
  <si>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</si>
  <si>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</si>
  <si>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</si>
  <si>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</si>
  <si>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</si>
  <si>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</si>
  <si>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</si>
  <si>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</si>
  <si>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</si>
  <si>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</si>
  <si>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</si>
  <si>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</si>
  <si>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</si>
  <si>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</si>
  <si>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</si>
  <si>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</si>
  <si>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</si>
  <si>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</si>
  <si>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</si>
  <si>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</si>
  <si>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</si>
  <si>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</si>
  <si>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</si>
  <si>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</si>
  <si>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</si>
  <si>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</si>
  <si>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</si>
  <si>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</si>
  <si>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</si>
  <si>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</si>
  <si>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</si>
  <si>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</si>
  <si>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</si>
  <si>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</si>
  <si>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</si>
  <si>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</si>
  <si>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</si>
  <si>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</si>
  <si>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</si>
  <si>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</si>
  <si>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</si>
  <si>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</si>
  <si>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</si>
  <si>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</si>
  <si>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</si>
  <si>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</si>
  <si>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</si>
  <si>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</si>
  <si>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</si>
  <si>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</si>
  <si>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</si>
  <si>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</si>
  <si>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</si>
  <si>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</si>
  <si>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</si>
  <si>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</si>
  <si>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</si>
  <si>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</si>
  <si>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</si>
  <si>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</si>
  <si>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</si>
  <si>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</si>
  <si>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</si>
  <si>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</si>
  <si>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</si>
  <si>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</si>
  <si>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</si>
  <si>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</si>
  <si>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</si>
  <si>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</si>
  <si>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</si>
  <si>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</si>
  <si>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</si>
  <si>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</si>
  <si>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</si>
  <si>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</si>
  <si>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</si>
  <si>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</si>
  <si>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</si>
  <si>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</si>
  <si>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</si>
  <si>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</si>
  <si>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</si>
  <si>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</si>
  <si>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</si>
  <si>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</si>
  <si>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</si>
  <si>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</si>
  <si>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</si>
  <si>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</si>
  <si>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</si>
  <si>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</si>
  <si>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</si>
  <si>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</si>
  <si>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</si>
  <si>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</si>
  <si>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</si>
  <si>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</si>
  <si>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</si>
  <si>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</si>
  <si>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</si>
  <si>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</si>
  <si>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</si>
  <si>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</si>
  <si>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</si>
  <si>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</si>
  <si>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</si>
  <si>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</si>
  <si>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</si>
  <si>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</si>
  <si>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</si>
  <si>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</si>
  <si>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</si>
  <si>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</si>
  <si>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</si>
  <si>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</si>
  <si>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</si>
  <si>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</si>
  <si>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</si>
  <si>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</si>
  <si>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</si>
  <si>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</si>
  <si>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</si>
  <si>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</si>
  <si>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</si>
  <si>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</si>
  <si>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</si>
  <si>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</si>
  <si>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</si>
  <si>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</si>
  <si>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</si>
  <si>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</si>
  <si>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</si>
  <si>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</si>
  <si>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</si>
  <si>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</si>
  <si>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</si>
  <si>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</si>
  <si>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</si>
  <si>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</si>
  <si>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</si>
  <si>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</si>
  <si>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</si>
  <si>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</si>
  <si>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</si>
  <si>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</si>
  <si>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</si>
  <si>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</si>
  <si>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</si>
  <si>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</si>
  <si>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</si>
  <si>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</si>
  <si>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</si>
  <si>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</si>
  <si>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</si>
  <si>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</si>
  <si>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</si>
  <si>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</si>
  <si>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</si>
  <si>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</si>
  <si>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</si>
  <si>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</si>
  <si>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</si>
  <si>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</si>
  <si>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</si>
  <si>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</si>
  <si>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</si>
  <si>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</si>
  <si>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</si>
  <si>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</si>
  <si>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</si>
  <si>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</si>
  <si>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</si>
  <si>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</si>
  <si>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</si>
  <si>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</si>
  <si>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</si>
  <si>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</si>
  <si>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</si>
  <si>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</si>
  <si>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</si>
  <si>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</si>
  <si>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</si>
  <si>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</si>
  <si>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</si>
  <si>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</si>
  <si>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</si>
  <si>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</si>
  <si>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</si>
  <si>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</si>
  <si>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</si>
  <si>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</si>
  <si>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</si>
  <si>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</si>
  <si>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</si>
  <si>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</si>
  <si>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</si>
  <si>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</si>
  <si>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</si>
  <si>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</si>
  <si>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</si>
  <si>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</si>
  <si>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</si>
  <si>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</si>
  <si>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</si>
  <si>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</si>
  <si>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</si>
  <si>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</si>
  <si>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</si>
  <si>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</si>
  <si>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</si>
  <si>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</si>
  <si>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</si>
  <si>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</si>
  <si>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</si>
  <si>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</si>
  <si>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</si>
  <si>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</si>
  <si>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</si>
  <si>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</si>
  <si>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</si>
  <si>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</si>
  <si>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</si>
  <si>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</si>
  <si>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</si>
  <si>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</si>
  <si>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</si>
  <si>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</si>
  <si>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</si>
  <si>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</si>
  <si>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</si>
  <si>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</si>
  <si>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</si>
  <si>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</si>
  <si>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</si>
  <si>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</si>
  <si>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</si>
  <si>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</si>
  <si>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</si>
  <si>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</si>
  <si>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</si>
  <si>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</si>
  <si>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</si>
  <si>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</si>
  <si>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</si>
  <si>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</si>
  <si>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</si>
  <si>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</si>
  <si>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</si>
  <si>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</si>
  <si>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</si>
  <si>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</si>
  <si>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</si>
  <si>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</si>
  <si>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</si>
  <si>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</si>
  <si>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</si>
  <si>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</si>
  <si>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</si>
  <si>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</si>
  <si>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</si>
  <si>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</si>
  <si>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</si>
  <si>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</si>
  <si>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</si>
  <si>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</si>
  <si>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</si>
  <si>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</si>
  <si>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</si>
  <si>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</si>
  <si>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</si>
  <si>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</si>
  <si>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</si>
  <si>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</si>
  <si>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</si>
  <si>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</si>
  <si>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</si>
  <si>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</si>
  <si>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</si>
  <si>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</si>
  <si>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</si>
  <si>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</si>
  <si>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</si>
  <si>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</si>
  <si>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</si>
  <si>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</si>
  <si>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</si>
  <si>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</si>
  <si>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</si>
  <si>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</si>
  <si>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</si>
  <si>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</si>
  <si>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</si>
  <si>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</si>
  <si>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</si>
  <si>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</si>
  <si>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</si>
  <si>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</si>
  <si>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</si>
  <si>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</si>
  <si>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</si>
  <si>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</si>
  <si>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</si>
  <si>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</si>
  <si>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</si>
  <si>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</si>
  <si>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</si>
  <si>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</si>
  <si>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</si>
  <si>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</si>
  <si>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</si>
  <si>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</si>
  <si>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</si>
  <si>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</si>
  <si>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</si>
  <si>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</si>
  <si>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</si>
  <si>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</si>
  <si>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</si>
  <si>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</si>
  <si>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</si>
  <si>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</si>
  <si>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</si>
  <si>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</si>
  <si>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</si>
  <si>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</si>
  <si>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</si>
  <si>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</si>
  <si>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</si>
  <si>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</si>
  <si>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</si>
  <si>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</si>
  <si>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</si>
  <si>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</si>
  <si>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</si>
  <si>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</si>
  <si>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</si>
  <si>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</si>
  <si>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</si>
  <si>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</si>
  <si>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</si>
  <si>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</si>
  <si>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</si>
  <si>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</si>
  <si>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</si>
  <si>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</si>
  <si>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</si>
  <si>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</si>
  <si>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</si>
  <si>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</si>
  <si>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</si>
  <si>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</si>
  <si>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</si>
  <si>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</si>
  <si>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</si>
  <si>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</si>
  <si>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</si>
  <si>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</si>
  <si>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</si>
  <si>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</si>
  <si>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</si>
  <si>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</si>
  <si>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</si>
  <si>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</si>
  <si>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</si>
  <si>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</si>
  <si>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</si>
  <si>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</si>
  <si>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</si>
  <si>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</si>
  <si>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</si>
  <si>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</si>
  <si>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</si>
  <si>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</si>
  <si>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</si>
  <si>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</si>
  <si>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</si>
  <si>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</si>
  <si>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</si>
  <si>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</si>
  <si>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</si>
  <si>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</si>
  <si>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</si>
  <si>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</si>
  <si>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</si>
  <si>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</si>
  <si>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</si>
  <si>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</si>
  <si>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</si>
  <si>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</si>
  <si>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</si>
  <si>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</si>
  <si>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</si>
  <si>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</si>
  <si>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</si>
  <si>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</si>
  <si>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</si>
  <si>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</si>
  <si>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</si>
  <si>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</si>
  <si>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</si>
  <si>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</si>
  <si>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</si>
  <si>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</si>
  <si>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</si>
  <si>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</si>
  <si>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</si>
  <si>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</si>
  <si>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</si>
  <si>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</si>
  <si>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</si>
  <si>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</si>
  <si>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</si>
  <si>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</si>
  <si>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</si>
  <si>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</si>
  <si>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</si>
  <si>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</si>
  <si>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</si>
  <si>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</si>
  <si>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</si>
  <si>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</si>
  <si>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</si>
  <si>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</si>
  <si>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</si>
  <si>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</si>
  <si>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</si>
  <si>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</si>
  <si>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</si>
  <si>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</si>
  <si>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</si>
  <si>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</si>
  <si>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</si>
  <si>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</si>
  <si>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</si>
  <si>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</si>
  <si>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</si>
  <si>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</si>
  <si>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</si>
  <si>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</si>
  <si>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</si>
  <si>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</si>
  <si>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</si>
  <si>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</si>
  <si>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</si>
  <si>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</si>
  <si>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</si>
  <si>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</si>
  <si>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</si>
  <si>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</si>
  <si>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</si>
  <si>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</si>
  <si>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</si>
  <si>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</si>
  <si>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</si>
  <si>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</si>
  <si>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</si>
  <si>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</si>
  <si>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</si>
  <si>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</si>
  <si>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</si>
  <si>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</si>
  <si>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</si>
  <si>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</si>
  <si>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</si>
  <si>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</si>
  <si>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</si>
  <si>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</si>
  <si>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</si>
  <si>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</si>
  <si>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</si>
  <si>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</si>
  <si>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</si>
  <si>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</si>
  <si>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</si>
  <si>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</si>
  <si>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</si>
  <si>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</si>
  <si>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</si>
  <si>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</si>
  <si>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</si>
  <si>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</si>
  <si>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</si>
  <si>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</si>
  <si>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</si>
  <si>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</si>
  <si>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</si>
  <si>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</si>
  <si>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</si>
  <si>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</si>
  <si>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</si>
  <si>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</si>
  <si>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</si>
  <si>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</si>
  <si>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</si>
  <si>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</si>
  <si>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</si>
  <si>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</si>
  <si>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</si>
  <si>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</si>
  <si>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</si>
  <si>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</si>
  <si>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</si>
  <si>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</si>
  <si>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</si>
  <si>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</si>
  <si>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</si>
  <si>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</si>
  <si>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</si>
  <si>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</si>
  <si>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</si>
  <si>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</si>
  <si>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</si>
  <si>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</si>
  <si>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</si>
  <si>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</si>
  <si>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</si>
  <si>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</si>
  <si>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</si>
  <si>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</si>
  <si>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</si>
  <si>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</si>
  <si>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</si>
  <si>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</si>
  <si>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</si>
  <si>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</si>
  <si>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</si>
  <si>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</si>
  <si>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</si>
  <si>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</si>
  <si>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</si>
  <si>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</si>
  <si>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</si>
  <si>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</si>
  <si>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</si>
  <si>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</si>
  <si>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</si>
  <si>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</si>
  <si>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</si>
  <si>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</si>
  <si>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</si>
  <si>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</si>
  <si>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</si>
  <si>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</si>
  <si>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</si>
  <si>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</si>
  <si>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</si>
  <si>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</si>
  <si>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</si>
  <si>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</si>
  <si>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</si>
  <si>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</si>
  <si>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</si>
  <si>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</si>
  <si>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</si>
  <si>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</si>
  <si>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</si>
  <si>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</si>
  <si>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</si>
  <si>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</si>
  <si>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</si>
  <si>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</si>
  <si>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</si>
  <si>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</si>
  <si>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</si>
  <si>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</si>
  <si>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</si>
  <si>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</si>
  <si>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</si>
  <si>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</si>
  <si>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</si>
  <si>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</si>
  <si>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</si>
  <si>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</si>
  <si>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</si>
  <si>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</si>
  <si>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</si>
  <si>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</si>
  <si>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</si>
  <si>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</si>
  <si>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</si>
  <si>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</si>
  <si>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</si>
  <si>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</si>
  <si>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</si>
  <si>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</si>
  <si>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</si>
  <si>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</si>
  <si>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</si>
  <si>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</si>
  <si>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</si>
  <si>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</si>
  <si>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</si>
  <si>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</si>
  <si>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</si>
  <si>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</si>
  <si>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</si>
  <si>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</si>
  <si>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</si>
  <si>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</si>
  <si>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</si>
  <si>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</si>
  <si>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</si>
  <si>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</si>
  <si>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</si>
  <si>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</si>
  <si>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</si>
  <si>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</si>
  <si>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</si>
  <si>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</si>
  <si>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</si>
  <si>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</si>
  <si>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</si>
  <si>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</si>
  <si>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</si>
  <si>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</si>
  <si>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</si>
  <si>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</si>
  <si>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</si>
  <si>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</si>
  <si>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</si>
  <si>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</si>
  <si>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</si>
  <si>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</si>
  <si>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</si>
  <si>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</si>
  <si>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</si>
  <si>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</si>
  <si>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</si>
  <si>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</si>
  <si>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</si>
  <si>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</si>
  <si>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</si>
  <si>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</si>
  <si>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</si>
  <si>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</si>
  <si>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</si>
  <si>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</si>
  <si>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</si>
  <si>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</si>
  <si>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</si>
  <si>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</si>
  <si>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</si>
  <si>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</si>
  <si>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</si>
  <si>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</si>
  <si>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</si>
  <si>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</si>
  <si>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</si>
  <si>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</si>
  <si>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</si>
  <si>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</si>
  <si>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</si>
  <si>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</si>
  <si>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</si>
  <si>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</si>
  <si>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</si>
  <si>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</si>
  <si>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</si>
  <si>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</si>
  <si>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</si>
  <si>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</si>
  <si>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</si>
  <si>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</si>
  <si>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</si>
  <si>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</si>
  <si>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</si>
  <si>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</si>
  <si>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</si>
  <si>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</si>
  <si>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</si>
  <si>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</si>
  <si>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</si>
  <si>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</si>
  <si>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</si>
  <si>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</si>
  <si>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</si>
  <si>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</si>
  <si>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</si>
  <si>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</si>
  <si>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</si>
  <si>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</si>
  <si>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</si>
  <si>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</si>
  <si>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</si>
  <si>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</si>
  <si>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</si>
  <si>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</si>
  <si>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</si>
  <si>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</si>
  <si>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</si>
  <si>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</si>
  <si>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</si>
  <si>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</si>
  <si>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</si>
  <si>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</si>
  <si>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</si>
  <si>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</si>
  <si>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</si>
  <si>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</si>
  <si>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</si>
  <si>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</si>
  <si>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</si>
  <si>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</si>
  <si>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</si>
  <si>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</si>
  <si>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</si>
  <si>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</si>
  <si>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</si>
  <si>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</si>
  <si>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</si>
  <si>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</si>
  <si>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</si>
  <si>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</si>
  <si>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</si>
  <si>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</si>
  <si>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</si>
  <si>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</si>
  <si>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</si>
  <si>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</si>
  <si>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</si>
  <si>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</si>
  <si>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</si>
  <si>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</si>
  <si>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</si>
  <si>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</si>
  <si>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</si>
  <si>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</si>
  <si>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</si>
  <si>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</si>
  <si>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</si>
  <si>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</si>
  <si>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</si>
  <si>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</si>
  <si>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</si>
  <si>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</si>
  <si>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</si>
  <si>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</si>
  <si>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</si>
  <si>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</si>
  <si>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</si>
  <si>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</si>
  <si>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</si>
  <si>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</si>
  <si>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</si>
  <si>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</si>
  <si>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</si>
  <si>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</si>
  <si>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</si>
  <si>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</si>
  <si>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</si>
  <si>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</si>
  <si>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</si>
  <si>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</si>
  <si>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</si>
  <si>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</si>
  <si>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</si>
  <si>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</si>
  <si>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</si>
  <si>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</si>
  <si>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</si>
  <si>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</si>
  <si>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</si>
  <si>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</si>
  <si>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</si>
  <si>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</si>
  <si>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</si>
  <si>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</si>
  <si>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</si>
  <si>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</si>
  <si>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</si>
  <si>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</si>
  <si>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</si>
  <si>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</si>
  <si>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</si>
  <si>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</si>
  <si>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</si>
  <si>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</si>
  <si>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</si>
  <si>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</si>
  <si>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</si>
  <si>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</si>
  <si>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</si>
  <si>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</si>
  <si>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</si>
  <si>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</si>
  <si>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</si>
  <si>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</si>
  <si>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</si>
  <si>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</si>
  <si>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</si>
  <si>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</si>
  <si>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</si>
  <si>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</si>
  <si>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</si>
  <si>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</si>
  <si>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</si>
  <si>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</si>
  <si>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</si>
  <si>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</si>
  <si>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</si>
  <si>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</si>
  <si>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</si>
  <si>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</si>
  <si>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</si>
  <si>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</si>
  <si>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</si>
  <si>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</si>
  <si>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</si>
  <si>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</si>
  <si>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</si>
  <si>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</si>
  <si>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</si>
  <si>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</si>
  <si>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</si>
  <si>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</si>
  <si>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</si>
  <si>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</si>
  <si>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</si>
  <si>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</si>
  <si>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</si>
  <si>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</si>
  <si>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</si>
  <si>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</si>
  <si>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</si>
  <si>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</si>
  <si>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</si>
  <si>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</si>
  <si>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</si>
  <si>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</si>
  <si>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</si>
  <si>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</si>
  <si>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</si>
  <si>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</si>
  <si>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</si>
  <si>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</si>
  <si>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</si>
  <si>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</si>
  <si>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</si>
  <si>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</si>
  <si>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</si>
  <si>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</si>
  <si>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</si>
  <si>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</si>
  <si>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</si>
  <si>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</si>
  <si>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</si>
  <si>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</si>
  <si>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</si>
  <si>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</si>
  <si>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</si>
  <si>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</si>
  <si>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</si>
  <si>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</si>
  <si>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</si>
  <si>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</si>
  <si>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</si>
  <si>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</si>
  <si>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</si>
  <si>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</si>
  <si>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</si>
  <si>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</si>
  <si>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</si>
  <si>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</si>
  <si>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</si>
  <si>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</si>
  <si>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</si>
  <si>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</si>
  <si>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</si>
  <si>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</si>
  <si>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</si>
  <si>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</si>
  <si>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</si>
  <si>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</si>
  <si>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</si>
  <si>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</si>
  <si>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</si>
  <si>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</si>
  <si>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</si>
  <si>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</si>
  <si>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</si>
  <si>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</si>
  <si>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</si>
  <si>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</si>
  <si>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</si>
  <si>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</si>
  <si>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</si>
  <si>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</si>
  <si>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</si>
  <si>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</si>
  <si>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</si>
  <si>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</si>
  <si>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</si>
  <si>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</si>
  <si>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</si>
  <si>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</si>
  <si>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</si>
  <si>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</si>
  <si>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</si>
  <si>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</si>
  <si>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</si>
  <si>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</si>
  <si>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</si>
  <si>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</si>
  <si>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</si>
  <si>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</si>
  <si>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</si>
  <si>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</si>
  <si>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</si>
  <si>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</si>
  <si>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</si>
  <si>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</si>
  <si>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</si>
  <si>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</si>
  <si>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</si>
  <si>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</si>
  <si>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</si>
  <si>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</si>
  <si>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</si>
  <si>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</si>
  <si>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</si>
  <si>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</si>
  <si>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</si>
  <si>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</si>
  <si>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</si>
  <si>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</si>
  <si>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</si>
  <si>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</si>
  <si>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</si>
  <si>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</si>
  <si>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</si>
  <si>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</si>
  <si>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</si>
  <si>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</si>
  <si>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</si>
  <si>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</si>
  <si>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</si>
  <si>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</si>
  <si>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</si>
  <si>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</si>
  <si>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</si>
  <si>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</si>
  <si>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</si>
  <si>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</si>
  <si>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</si>
  <si>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</si>
  <si>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</si>
  <si>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</si>
  <si>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</si>
  <si>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</si>
  <si>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</si>
  <si>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</si>
  <si>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</si>
  <si>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</si>
  <si>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</si>
  <si>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</si>
  <si>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</si>
  <si>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</si>
  <si>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</si>
  <si>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</si>
  <si>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</si>
  <si>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</si>
  <si>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</si>
  <si>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</si>
  <si>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</si>
  <si>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</si>
  <si>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</si>
  <si>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</si>
  <si>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</si>
  <si>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</si>
  <si>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</si>
  <si>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</si>
  <si>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</si>
  <si>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</si>
  <si>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</si>
  <si>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</si>
  <si>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</si>
  <si>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</si>
  <si>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</si>
  <si>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</si>
  <si>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</si>
  <si>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</si>
  <si>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</si>
  <si>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</si>
  <si>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</si>
  <si>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</si>
  <si>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</si>
  <si>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</si>
  <si>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</si>
  <si>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</si>
  <si>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</si>
  <si>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</si>
  <si>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</si>
  <si>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</si>
  <si>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</si>
  <si>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</si>
  <si>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</si>
  <si>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</si>
  <si>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</si>
  <si>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</si>
  <si>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</si>
  <si>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</si>
  <si>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</si>
  <si>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</si>
  <si>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</si>
  <si>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</si>
  <si>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</si>
  <si>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</si>
  <si>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</si>
  <si>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</si>
  <si>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</si>
  <si>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</si>
  <si>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</si>
  <si>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</si>
  <si>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</si>
  <si>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</si>
  <si>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</si>
  <si>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</si>
  <si>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</si>
  <si>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</si>
  <si>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</si>
  <si>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</si>
  <si>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</si>
  <si>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</si>
  <si>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</si>
  <si>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</si>
  <si>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</si>
  <si>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</si>
  <si>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</si>
  <si>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</si>
  <si>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</si>
  <si>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</si>
  <si>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</si>
  <si>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</si>
  <si>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</si>
  <si>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</si>
  <si>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</si>
  <si>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</si>
  <si>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</si>
  <si>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</si>
  <si>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</si>
  <si>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</si>
  <si>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</si>
  <si>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</si>
  <si>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</si>
  <si>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</si>
  <si>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</si>
  <si>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</si>
  <si>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</si>
  <si>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</si>
  <si>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</si>
  <si>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</si>
  <si>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</si>
  <si>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</si>
  <si>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</si>
  <si>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</si>
  <si>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</si>
  <si>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</si>
  <si>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</si>
  <si>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</si>
  <si>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</si>
  <si>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</si>
  <si>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</si>
  <si>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</si>
  <si>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</si>
  <si>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</si>
  <si>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</si>
  <si>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</si>
  <si>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</si>
  <si>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</si>
  <si>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</si>
  <si>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</si>
  <si>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</si>
  <si>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</si>
  <si>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</si>
  <si>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</si>
  <si>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</si>
  <si>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</si>
  <si>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</si>
  <si>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</si>
  <si>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</si>
  <si>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</si>
  <si>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</si>
  <si>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</si>
  <si>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</si>
  <si>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</si>
  <si>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</si>
  <si>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</si>
  <si>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</si>
  <si>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</si>
  <si>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</si>
  <si>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</si>
  <si>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</si>
  <si>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</si>
  <si>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</si>
  <si>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</si>
  <si>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</si>
  <si>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</si>
  <si>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</si>
  <si>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</si>
  <si>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</si>
  <si>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</si>
  <si>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</si>
  <si>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</si>
  <si>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</si>
  <si>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</si>
  <si>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</si>
  <si>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</si>
  <si>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</si>
  <si>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</si>
  <si>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</si>
  <si>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</si>
  <si>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</si>
  <si>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</si>
  <si>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</si>
  <si>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</si>
  <si>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</si>
  <si>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</si>
  <si>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</si>
  <si>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</si>
  <si>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</si>
  <si>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</si>
  <si>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</si>
  <si>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</si>
  <si>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</si>
  <si>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</si>
  <si>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</si>
  <si>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</si>
  <si>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</si>
  <si>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</si>
  <si>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</si>
  <si>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</si>
  <si>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</si>
  <si>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</si>
  <si>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</si>
  <si>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</si>
  <si>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</si>
  <si>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</si>
  <si>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</si>
  <si>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</si>
  <si>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</si>
  <si>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</si>
  <si>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</si>
  <si>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</si>
  <si>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</si>
  <si>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</si>
  <si>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</si>
  <si>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</si>
  <si>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</si>
  <si>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</si>
  <si>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</si>
  <si>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</si>
  <si>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</si>
  <si>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</si>
  <si>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</si>
  <si>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</si>
  <si>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</si>
  <si>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</si>
  <si>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</si>
  <si>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</si>
  <si>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</si>
  <si>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</si>
  <si>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</si>
  <si>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</si>
  <si>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</si>
  <si>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</si>
  <si>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</si>
  <si>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</si>
  <si>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</si>
  <si>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</si>
  <si>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</si>
  <si>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</si>
  <si>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</si>
  <si>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</si>
  <si>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</si>
  <si>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</si>
  <si>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</si>
  <si>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</si>
  <si>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</si>
  <si>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</si>
  <si>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</si>
  <si>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</si>
  <si>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</si>
  <si>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</si>
  <si>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</si>
  <si>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</si>
  <si>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</si>
  <si>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</si>
  <si>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</si>
  <si>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</si>
  <si>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</si>
  <si>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</si>
  <si>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</si>
  <si>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</si>
  <si>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</si>
  <si>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</si>
  <si>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</si>
  <si>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</si>
  <si>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</si>
  <si>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</si>
  <si>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</si>
  <si>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</si>
  <si>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</si>
  <si>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</si>
  <si>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</si>
  <si>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</si>
  <si>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</si>
  <si>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</si>
  <si>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</si>
  <si>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</si>
  <si>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</si>
  <si>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</si>
  <si>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</si>
  <si>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</si>
  <si>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</si>
  <si>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</si>
  <si>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</si>
  <si>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</si>
  <si>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</si>
  <si>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</si>
  <si>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</si>
  <si>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</si>
  <si>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</si>
  <si>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</si>
  <si>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</si>
  <si>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</si>
  <si>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</si>
  <si>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</si>
  <si>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</si>
  <si>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</si>
  <si>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</si>
  <si>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</si>
  <si>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</si>
  <si>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</si>
  <si>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</si>
  <si>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</si>
  <si>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</si>
  <si>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</si>
  <si>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</si>
  <si>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</si>
  <si>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</si>
  <si>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</si>
  <si>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</si>
  <si>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</si>
  <si>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</si>
  <si>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</si>
  <si>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</si>
  <si>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</si>
  <si>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</si>
  <si>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</si>
  <si>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</si>
  <si>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</si>
  <si>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</si>
  <si>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</si>
  <si>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</si>
  <si>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</si>
  <si>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</si>
  <si>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</si>
  <si>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</si>
  <si>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</si>
  <si>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</si>
  <si>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</si>
  <si>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</si>
  <si>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</si>
  <si>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</si>
  <si>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</si>
  <si>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</si>
  <si>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</si>
  <si>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</si>
  <si>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</si>
  <si>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</si>
  <si>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</si>
  <si>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</si>
  <si>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</si>
  <si>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</si>
  <si>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</si>
  <si>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</si>
  <si>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</si>
  <si>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</si>
  <si>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</si>
  <si>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</si>
  <si>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</si>
  <si>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</si>
  <si>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</si>
  <si>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</si>
  <si>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</si>
  <si>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</si>
  <si>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</si>
  <si>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</si>
  <si>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</si>
  <si>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</si>
  <si>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</si>
  <si>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</si>
  <si>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</si>
  <si>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</si>
  <si>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</si>
  <si>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</si>
  <si>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</si>
  <si>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</si>
  <si>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</si>
  <si>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</si>
  <si>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</si>
  <si>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</si>
  <si>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</si>
  <si>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</si>
  <si>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</si>
  <si>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</si>
  <si>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</si>
  <si>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</si>
  <si>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</si>
  <si>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</si>
  <si>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</si>
  <si>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</si>
  <si>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</si>
  <si>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</si>
  <si>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</si>
  <si>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</si>
  <si>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</si>
  <si>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</si>
  <si>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</si>
  <si>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</si>
  <si>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</si>
  <si>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</si>
  <si>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</si>
  <si>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</si>
  <si>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</si>
  <si>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</si>
  <si>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</si>
  <si>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</si>
  <si>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</si>
  <si>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</si>
  <si>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</si>
  <si>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</si>
  <si>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</si>
  <si>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</si>
  <si>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</si>
  <si>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</si>
  <si>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</si>
  <si>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</si>
  <si>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</si>
  <si>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</si>
  <si>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</si>
  <si>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</si>
  <si>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</si>
  <si>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</si>
  <si>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</si>
  <si>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</si>
  <si>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</si>
  <si>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</si>
  <si>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</si>
  <si>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</si>
  <si>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</si>
  <si>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</si>
  <si>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</si>
  <si>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</si>
  <si>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</si>
  <si>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</si>
  <si>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</si>
  <si>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</si>
  <si>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</si>
  <si>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</si>
  <si>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</si>
  <si>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</si>
  <si>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</si>
  <si>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</si>
  <si>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</si>
  <si>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</si>
  <si>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</si>
  <si>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</si>
  <si>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</si>
  <si>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</si>
  <si>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</si>
  <si>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</si>
  <si>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</si>
  <si>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</si>
  <si>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</si>
  <si>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</si>
  <si>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</si>
  <si>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</si>
  <si>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</si>
  <si>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</si>
  <si>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</si>
  <si>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</si>
  <si>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</si>
  <si>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</si>
  <si>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</si>
  <si>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</si>
  <si>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</si>
  <si>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</si>
  <si>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</si>
  <si>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</si>
  <si>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</si>
  <si>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</si>
  <si>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</si>
  <si>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</si>
  <si>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</si>
  <si>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</si>
  <si>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</si>
  <si>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</si>
  <si>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</si>
  <si>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</si>
  <si>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</si>
  <si>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</si>
  <si>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</si>
  <si>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</si>
  <si>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</si>
  <si>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</si>
  <si>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</si>
  <si>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</si>
  <si>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</si>
  <si>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</si>
  <si>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</si>
  <si>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</si>
  <si>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</si>
  <si>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</si>
  <si>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</si>
  <si>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</si>
  <si>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</si>
  <si>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</si>
  <si>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</si>
  <si>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</si>
  <si>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</si>
  <si>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</si>
  <si>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</si>
  <si>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</si>
  <si>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</si>
  <si>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</si>
  <si>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</si>
  <si>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</si>
  <si>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</si>
  <si>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</si>
  <si>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</si>
  <si>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</si>
  <si>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</si>
  <si>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</si>
  <si>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</si>
  <si>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</si>
  <si>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</si>
  <si>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</si>
  <si>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</si>
  <si>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</si>
  <si>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</si>
  <si>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</si>
  <si>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</si>
  <si>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</si>
  <si>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</si>
  <si>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</si>
  <si>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</si>
  <si>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</si>
  <si>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</si>
  <si>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</si>
  <si>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</si>
  <si>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</si>
  <si>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</si>
  <si>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</si>
  <si>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</si>
  <si>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</si>
  <si>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</si>
  <si>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</si>
  <si>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</si>
  <si>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</si>
  <si>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</si>
  <si>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</si>
  <si>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</si>
  <si>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</si>
  <si>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</si>
  <si>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</si>
  <si>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</si>
  <si>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</si>
  <si>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</si>
  <si>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</si>
  <si>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</si>
  <si>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</si>
  <si>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</si>
  <si>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</si>
  <si>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</si>
  <si>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</si>
  <si>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</si>
  <si>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</si>
  <si>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</si>
  <si>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</si>
  <si>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</si>
  <si>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</si>
  <si>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</si>
  <si>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</si>
  <si>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</si>
  <si>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</si>
  <si>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</si>
  <si>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</si>
  <si>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</si>
  <si>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</si>
  <si>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</si>
  <si>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</si>
  <si>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</si>
  <si>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</si>
  <si>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</si>
  <si>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</si>
  <si>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</si>
  <si>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</si>
  <si>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</si>
  <si>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</si>
  <si>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</si>
  <si>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</si>
  <si>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</si>
  <si>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</si>
  <si>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</si>
  <si>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</si>
  <si>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</si>
  <si>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</si>
  <si>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</si>
  <si>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</si>
  <si>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</si>
  <si>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</si>
  <si>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</si>
  <si>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</si>
  <si>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</si>
  <si>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</si>
  <si>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</si>
  <si>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</si>
  <si>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</si>
  <si>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</si>
  <si>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</si>
  <si>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</si>
  <si>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</si>
  <si>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</si>
  <si>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</si>
  <si>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</si>
  <si>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</si>
  <si>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</si>
  <si>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</si>
  <si>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</si>
  <si>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</si>
  <si>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</si>
  <si>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</si>
  <si>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</si>
  <si>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</si>
  <si>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</si>
  <si>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</si>
  <si>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</si>
  <si>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</si>
  <si>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</si>
  <si>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</si>
  <si>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</si>
  <si>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</si>
  <si>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</si>
  <si>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</si>
  <si>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</si>
  <si>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</si>
  <si>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</si>
  <si>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</si>
  <si>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</si>
  <si>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</si>
  <si>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</si>
  <si>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</si>
  <si>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</si>
  <si>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</si>
  <si>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</si>
  <si>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</si>
  <si>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</si>
  <si>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</si>
  <si>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</si>
  <si>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</si>
  <si>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</si>
  <si>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</si>
  <si>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</si>
  <si>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</si>
  <si>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</si>
  <si>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</si>
  <si>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</si>
  <si>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</si>
  <si>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</si>
  <si>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</si>
  <si>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</si>
  <si>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</si>
  <si>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</si>
  <si>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</si>
  <si>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</si>
  <si>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</si>
  <si>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</si>
  <si>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</si>
  <si>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</si>
  <si>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</si>
  <si>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</si>
  <si>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</si>
  <si>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</si>
  <si>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</si>
  <si>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</si>
  <si>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</si>
  <si>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</si>
  <si>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</si>
  <si>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</si>
  <si>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</si>
  <si>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</si>
  <si>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</si>
  <si>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</si>
  <si>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</si>
  <si>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</si>
  <si>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</si>
  <si>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</si>
  <si>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</si>
  <si>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</si>
  <si>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</si>
  <si>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</si>
  <si>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</si>
  <si>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</si>
  <si>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</si>
  <si>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</si>
  <si>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</si>
  <si>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</si>
  <si>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</si>
  <si>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</si>
  <si>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</si>
  <si>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</si>
  <si>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</si>
  <si>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</si>
  <si>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</si>
  <si>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</si>
  <si>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</si>
  <si>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</si>
  <si>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</si>
  <si>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</si>
  <si>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</si>
  <si>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</si>
  <si>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</si>
  <si>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</si>
  <si>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</si>
  <si>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</si>
  <si>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</si>
  <si>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</si>
  <si>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</si>
  <si>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</si>
  <si>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</si>
  <si>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</si>
  <si>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</si>
  <si>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</si>
  <si>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</si>
  <si>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</si>
  <si>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</si>
  <si>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</si>
  <si>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</si>
  <si>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</si>
  <si>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</si>
  <si>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</si>
  <si>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</si>
  <si>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</si>
  <si>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</si>
  <si>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</si>
  <si>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</si>
  <si>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</si>
  <si>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</si>
  <si>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</si>
  <si>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</si>
  <si>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</si>
  <si>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</si>
  <si>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</si>
  <si>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</si>
  <si>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</si>
  <si>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</si>
  <si>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</si>
  <si>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</si>
  <si>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</si>
  <si>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</si>
  <si>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</si>
  <si>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</si>
  <si>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</si>
  <si>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</si>
  <si>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</si>
  <si>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</si>
  <si>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</si>
  <si>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</si>
  <si>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</si>
  <si>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</si>
  <si>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</si>
  <si>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</si>
  <si>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</si>
  <si>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</si>
  <si>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</si>
  <si>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</si>
  <si>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</si>
  <si>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</si>
  <si>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</si>
  <si>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</si>
  <si>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</si>
  <si>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</si>
  <si>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</si>
  <si>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</si>
  <si>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</si>
  <si>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</si>
  <si>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</si>
  <si>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</si>
  <si>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</si>
  <si>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</si>
  <si>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</si>
  <si>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</si>
  <si>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</si>
  <si>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</si>
  <si>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</si>
  <si>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</si>
  <si>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</si>
  <si>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</si>
  <si>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</si>
  <si>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</si>
  <si>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</si>
  <si>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</si>
  <si>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</si>
  <si>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</si>
  <si>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</si>
  <si>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</si>
  <si>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</si>
  <si>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</si>
  <si>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</si>
  <si>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</si>
  <si>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</si>
  <si>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</si>
  <si>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</si>
  <si>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</si>
  <si>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</si>
  <si>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</si>
  <si>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</si>
  <si>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</si>
  <si>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</si>
  <si>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</si>
  <si>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</si>
  <si>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</si>
  <si>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</si>
  <si>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</si>
  <si>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</si>
  <si>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</si>
  <si>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</si>
  <si>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</si>
  <si>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</si>
  <si>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</si>
  <si>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</si>
  <si>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</si>
  <si>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</si>
  <si>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</si>
  <si>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</si>
  <si>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</si>
  <si>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</si>
  <si>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</si>
  <si>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</si>
  <si>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</si>
  <si>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</si>
  <si>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</si>
  <si>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</si>
  <si>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</si>
  <si>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</si>
  <si>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</si>
  <si>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</si>
  <si>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</si>
  <si>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</si>
  <si>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</si>
  <si>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</si>
  <si>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</si>
  <si>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</si>
  <si>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</si>
  <si>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</si>
  <si>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</si>
  <si>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</si>
  <si>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</si>
  <si>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</si>
  <si>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</si>
  <si>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</si>
  <si>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</si>
  <si>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</si>
  <si>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</si>
  <si>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</si>
  <si>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</si>
  <si>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</si>
  <si>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</si>
  <si>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</si>
  <si>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</si>
  <si>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</si>
  <si>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</si>
  <si>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</si>
  <si>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</si>
  <si>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</si>
  <si>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</si>
  <si>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</si>
  <si>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</si>
  <si>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</si>
  <si>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</si>
  <si>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</si>
  <si>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</si>
  <si>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</si>
  <si>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</si>
  <si>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</si>
  <si>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</si>
  <si>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</si>
  <si>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</si>
  <si>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</si>
  <si>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</si>
  <si>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</si>
  <si>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</si>
  <si>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</si>
  <si>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</si>
  <si>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</si>
  <si>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</si>
  <si>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</si>
  <si>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</si>
  <si>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</si>
  <si>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</si>
  <si>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</si>
  <si>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</si>
  <si>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</si>
  <si>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</si>
  <si>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</si>
  <si>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</si>
  <si>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</si>
  <si>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</si>
  <si>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</si>
  <si>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</si>
  <si>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</si>
  <si>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</si>
  <si>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</si>
  <si>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</si>
  <si>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</si>
  <si>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</si>
  <si>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</si>
  <si>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</si>
  <si>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</si>
  <si>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</si>
  <si>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</si>
  <si>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</si>
  <si>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</si>
  <si>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</si>
  <si>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</si>
  <si>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</si>
  <si>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</si>
  <si>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</si>
  <si>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</si>
  <si>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</si>
  <si>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</si>
  <si>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</si>
  <si>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</si>
  <si>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</si>
  <si>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</si>
  <si>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</si>
  <si>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</si>
  <si>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</si>
  <si>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</si>
  <si>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</si>
  <si>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</si>
  <si>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</si>
  <si>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</si>
  <si>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</si>
  <si>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</si>
  <si>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</si>
  <si>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</si>
  <si>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</si>
  <si>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</si>
  <si>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</si>
  <si>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</si>
  <si>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</si>
  <si>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</si>
  <si>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</si>
  <si>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</si>
  <si>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</si>
  <si>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</si>
  <si>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</si>
  <si>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</si>
  <si>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</si>
  <si>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</si>
  <si>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</si>
  <si>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</si>
  <si>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</si>
  <si>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</si>
  <si>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</si>
  <si>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</si>
  <si>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</si>
  <si>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</si>
  <si>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</si>
  <si>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</si>
  <si>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</si>
  <si>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</si>
  <si>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</si>
  <si>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</si>
  <si>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</si>
  <si>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</si>
  <si>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</si>
  <si>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</si>
  <si>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</si>
  <si>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</si>
  <si>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</si>
  <si>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</si>
  <si>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</si>
  <si>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</si>
  <si>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</si>
  <si>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</si>
  <si>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</si>
  <si>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</si>
  <si>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</si>
  <si>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</si>
  <si>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</si>
  <si>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</si>
  <si>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</si>
  <si>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</si>
  <si>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</si>
  <si>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</si>
  <si>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</si>
  <si>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</si>
  <si>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</si>
  <si>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</si>
  <si>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</si>
  <si>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</si>
  <si>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</si>
  <si>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</si>
  <si>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</si>
  <si>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</si>
  <si>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</si>
  <si>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</si>
  <si>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</si>
  <si>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</si>
  <si>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</si>
  <si>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</si>
  <si>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</si>
  <si>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</si>
  <si>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</si>
  <si>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</si>
  <si>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</si>
  <si>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</si>
  <si>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</si>
  <si>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</si>
  <si>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</si>
  <si>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</si>
  <si>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</si>
  <si>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</si>
  <si>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</si>
  <si>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</si>
  <si>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</si>
  <si>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</si>
  <si>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</si>
  <si>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</si>
  <si>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</si>
  <si>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</si>
  <si>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</si>
  <si>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</si>
  <si>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</si>
  <si>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</si>
  <si>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</si>
  <si>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</si>
  <si>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</si>
  <si>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</si>
  <si>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</si>
  <si>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</si>
  <si>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</si>
  <si>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</si>
  <si>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</si>
  <si>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</si>
  <si>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</si>
  <si>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</si>
  <si>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</si>
  <si>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</si>
  <si>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</si>
  <si>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</si>
  <si>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</si>
  <si>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</si>
  <si>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</si>
  <si>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</si>
  <si>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</si>
  <si>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</si>
  <si>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</si>
  <si>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</si>
  <si>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</si>
  <si>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</si>
  <si>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</si>
  <si>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</si>
  <si>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</si>
  <si>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</si>
  <si>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</si>
  <si>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</si>
  <si>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</si>
  <si>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</si>
  <si>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</si>
  <si>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</si>
  <si>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</si>
  <si>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</si>
  <si>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</si>
  <si>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</si>
  <si>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</si>
  <si>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</si>
  <si>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</si>
  <si>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</si>
  <si>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</si>
  <si>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</si>
  <si>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</si>
  <si>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</si>
  <si>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</si>
  <si>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</si>
  <si>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</si>
  <si>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</si>
  <si>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</si>
  <si>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</si>
  <si>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</si>
  <si>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</si>
  <si>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</si>
  <si>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</si>
  <si>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</si>
  <si>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</si>
  <si>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</si>
  <si>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</si>
  <si>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</si>
  <si>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</si>
  <si>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</si>
  <si>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</si>
  <si>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</si>
  <si>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</si>
  <si>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</si>
  <si>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</si>
  <si>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</si>
  <si>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</si>
  <si>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</si>
  <si>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</si>
  <si>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</si>
  <si>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</si>
  <si>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</si>
  <si>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</si>
  <si>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</si>
  <si>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</si>
  <si>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</si>
  <si>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</si>
  <si>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</si>
  <si>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</si>
  <si>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</si>
  <si>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</si>
  <si>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</si>
  <si>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</si>
  <si>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</si>
  <si>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</si>
  <si>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</si>
  <si>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</si>
  <si>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</si>
  <si>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</si>
  <si>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</si>
  <si>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</si>
  <si>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</si>
  <si>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</si>
  <si>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</si>
  <si>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</si>
  <si>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</si>
  <si>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</si>
  <si>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</si>
  <si>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</si>
  <si>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</si>
  <si>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</si>
  <si>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</si>
  <si>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</si>
  <si>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</si>
  <si>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</si>
  <si>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</si>
  <si>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</si>
  <si>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</si>
  <si>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</si>
  <si>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</si>
  <si>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</si>
  <si>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</si>
  <si>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</si>
  <si>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</si>
  <si>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</si>
  <si>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</si>
  <si>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</si>
  <si>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</si>
  <si>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</si>
  <si>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</si>
  <si>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</si>
  <si>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</si>
  <si>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</si>
  <si>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</si>
  <si>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</si>
  <si>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</si>
  <si>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</si>
  <si>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</si>
  <si>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</si>
  <si>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</si>
  <si>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</si>
  <si>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</si>
  <si>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</si>
  <si>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</si>
  <si>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</si>
  <si>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</si>
  <si>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</si>
  <si>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</si>
  <si>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</si>
  <si>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</si>
  <si>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</si>
  <si>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</si>
  <si>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</si>
  <si>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</si>
  <si>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</si>
  <si>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</si>
  <si>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</si>
  <si>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</si>
  <si>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</si>
  <si>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</si>
  <si>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</si>
  <si>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</si>
  <si>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</si>
  <si>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</si>
  <si>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</si>
  <si>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</si>
  <si>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</si>
  <si>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</si>
  <si>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</si>
  <si>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</si>
  <si>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</si>
  <si>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</si>
  <si>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</si>
  <si>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</si>
  <si>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</si>
  <si>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</si>
  <si>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</si>
  <si>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</si>
  <si>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</si>
  <si>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</si>
  <si>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</si>
  <si>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</si>
  <si>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</si>
  <si>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</si>
  <si>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</si>
  <si>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</si>
  <si>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</si>
  <si>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</si>
  <si>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</si>
  <si>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</si>
  <si>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</si>
  <si>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</si>
  <si>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</si>
  <si>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</si>
  <si>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</si>
  <si>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</si>
  <si>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</si>
  <si>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</si>
  <si>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</si>
  <si>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</si>
  <si>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</si>
  <si>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</si>
  <si>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</si>
  <si>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</si>
  <si>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</si>
  <si>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</si>
  <si>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</si>
  <si>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</si>
  <si>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</si>
  <si>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</si>
  <si>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</si>
  <si>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</si>
  <si>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</si>
  <si>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</si>
  <si>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</si>
  <si>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</si>
  <si>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</si>
  <si>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</si>
  <si>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</si>
  <si>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</si>
  <si>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</si>
  <si>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</si>
  <si>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</si>
  <si>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</si>
  <si>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</si>
  <si>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</si>
  <si>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</si>
  <si>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</si>
  <si>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</si>
  <si>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</si>
  <si>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</si>
  <si>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</si>
  <si>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</si>
  <si>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</si>
  <si>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</si>
  <si>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</si>
  <si>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</si>
  <si>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</si>
  <si>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</si>
  <si>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</si>
  <si>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</si>
  <si>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</si>
  <si>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</si>
  <si>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</si>
  <si>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</si>
  <si>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</si>
  <si>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</si>
  <si>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</si>
  <si>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</si>
  <si>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</si>
  <si>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</si>
  <si>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</si>
  <si>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</si>
  <si>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</si>
  <si>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</si>
  <si>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</si>
  <si>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</si>
  <si>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</si>
  <si>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</si>
  <si>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</si>
  <si>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</si>
  <si>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</si>
  <si>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</si>
  <si>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</si>
  <si>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</si>
  <si>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</si>
  <si>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</si>
  <si>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</si>
  <si>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</si>
  <si>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</si>
  <si>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</si>
  <si>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</si>
  <si>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</si>
  <si>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</si>
  <si>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</si>
  <si>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</si>
  <si>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</si>
  <si>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</si>
  <si>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</si>
  <si>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</si>
  <si>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</si>
  <si>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</si>
  <si>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</si>
  <si>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</si>
  <si>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</si>
  <si>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</si>
  <si>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</si>
  <si>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</si>
  <si>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</si>
  <si>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</si>
  <si>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</si>
  <si>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</si>
  <si>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</si>
  <si>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</si>
  <si>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</si>
  <si>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</si>
  <si>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</si>
  <si>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</si>
  <si>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</si>
  <si>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</si>
  <si>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</si>
  <si>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</si>
  <si>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</si>
  <si>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</si>
  <si>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</si>
  <si>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</si>
  <si>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</si>
  <si>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</si>
  <si>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</si>
  <si>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</si>
  <si>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</si>
  <si>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</si>
  <si>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</si>
  <si>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</si>
  <si>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</si>
  <si>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</si>
  <si>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</si>
  <si>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</si>
  <si>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</si>
  <si>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</si>
  <si>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</si>
  <si>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</si>
  <si>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</si>
  <si>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</si>
  <si>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</si>
  <si>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</si>
  <si>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</si>
  <si>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</si>
  <si>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</si>
  <si>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</si>
  <si>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</si>
  <si>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</si>
  <si>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</si>
  <si>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</si>
  <si>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</si>
  <si>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</si>
  <si>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</si>
  <si>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</si>
  <si>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</si>
  <si>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</si>
  <si>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</si>
  <si>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</si>
  <si>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</si>
  <si>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</si>
  <si>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</si>
  <si>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</si>
  <si>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</si>
  <si>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</si>
  <si>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</si>
  <si>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</si>
  <si>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</si>
  <si>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</si>
  <si>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</si>
  <si>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</si>
  <si>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</si>
  <si>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</si>
  <si>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</si>
  <si>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</si>
  <si>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</si>
  <si>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</si>
  <si>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</si>
  <si>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</si>
  <si>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</si>
  <si>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</si>
  <si>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</si>
  <si>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</si>
  <si>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</si>
  <si>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</si>
  <si>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</si>
  <si>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</si>
  <si>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</si>
  <si>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</si>
  <si>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</si>
  <si>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</si>
  <si>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</si>
  <si>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</si>
  <si>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</si>
  <si>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</si>
  <si>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</si>
  <si>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</si>
  <si>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</si>
  <si>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</si>
  <si>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</si>
  <si>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</si>
  <si>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</si>
  <si>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</si>
  <si>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</si>
  <si>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</si>
  <si>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</si>
  <si>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</si>
  <si>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</si>
  <si>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</si>
  <si>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</si>
  <si>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</si>
  <si>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</si>
  <si>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</si>
  <si>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</si>
  <si>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</si>
  <si>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</si>
  <si>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</si>
  <si>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</si>
  <si>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</si>
  <si>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</si>
  <si>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</si>
  <si>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</si>
  <si>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</si>
  <si>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</si>
  <si>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</si>
  <si>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</si>
  <si>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</si>
  <si>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</si>
  <si>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</si>
  <si>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</si>
  <si>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</si>
  <si>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</si>
  <si>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</si>
  <si>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</si>
  <si>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</si>
  <si>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</si>
  <si>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</si>
  <si>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</si>
  <si>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</si>
  <si>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</si>
  <si>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</si>
  <si>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</si>
  <si>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</si>
  <si>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</si>
  <si>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</si>
  <si>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</si>
  <si>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</si>
  <si>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</si>
  <si>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</si>
  <si>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</si>
  <si>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</si>
  <si>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</si>
  <si>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</si>
  <si>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</si>
  <si>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</si>
  <si>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</si>
  <si>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</si>
  <si>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</si>
  <si>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</si>
  <si>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</si>
  <si>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</si>
  <si>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</si>
  <si>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</si>
  <si>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</si>
  <si>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</si>
  <si>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</si>
  <si>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</si>
  <si>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</si>
  <si>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</si>
  <si>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</si>
  <si>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</si>
  <si>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</si>
  <si>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</si>
  <si>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</si>
  <si>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</si>
  <si>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</si>
  <si>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</si>
  <si>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</si>
  <si>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</si>
  <si>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</si>
  <si>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</si>
  <si>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</si>
  <si>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</si>
  <si>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</si>
  <si>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</si>
  <si>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</si>
  <si>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</si>
  <si>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</si>
  <si>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</si>
  <si>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</si>
  <si>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</si>
  <si>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</si>
  <si>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</si>
  <si>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</si>
  <si>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</si>
  <si>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</si>
  <si>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</si>
  <si>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</si>
  <si>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</si>
  <si>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</si>
  <si>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</si>
  <si>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</si>
  <si>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</si>
  <si>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</si>
  <si>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</si>
  <si>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</si>
  <si>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</si>
  <si>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</si>
  <si>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</si>
  <si>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</si>
  <si>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</si>
  <si>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</si>
  <si>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</si>
  <si>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</si>
  <si>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</si>
  <si>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</si>
  <si>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</si>
  <si>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</si>
  <si>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</si>
  <si>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</si>
  <si>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</si>
  <si>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</si>
  <si>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</si>
  <si>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</si>
  <si>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</si>
  <si>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</si>
  <si>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</si>
  <si>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</si>
  <si>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</si>
  <si>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</si>
  <si>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</si>
  <si>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</si>
  <si>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</si>
  <si>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</si>
  <si>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</si>
  <si>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</si>
  <si>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</si>
  <si>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</si>
  <si>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</si>
  <si>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</si>
  <si>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</si>
  <si>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</si>
  <si>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</si>
  <si>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</si>
  <si>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</si>
  <si>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</si>
  <si>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</si>
  <si>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</si>
  <si>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</si>
  <si>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</si>
  <si>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</si>
  <si>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</si>
  <si>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</si>
  <si>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</si>
  <si>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</si>
  <si>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</si>
  <si>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</si>
  <si>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</si>
  <si>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</si>
  <si>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</si>
  <si>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</si>
  <si>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</si>
  <si>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</si>
  <si>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</si>
  <si>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</si>
  <si>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</si>
  <si>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</si>
  <si>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</si>
  <si>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</si>
  <si>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</si>
  <si>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</si>
  <si>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</si>
  <si>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</si>
  <si>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</si>
  <si>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</si>
  <si>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</si>
  <si>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</si>
  <si>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</si>
  <si>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</si>
  <si>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</si>
  <si>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</si>
  <si>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</si>
  <si>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</si>
  <si>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</si>
  <si>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</si>
  <si>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</si>
  <si>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</si>
  <si>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</si>
  <si>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</si>
  <si>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</si>
  <si>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</si>
  <si>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</si>
  <si>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</si>
  <si>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</si>
  <si>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</si>
  <si>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</si>
  <si>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</si>
  <si>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</si>
  <si>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</si>
  <si>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</si>
  <si>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</si>
  <si>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</si>
  <si>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</si>
  <si>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</si>
  <si>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</si>
  <si>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</si>
  <si>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</si>
  <si>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</si>
  <si>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</si>
  <si>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</si>
  <si>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</si>
  <si>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</si>
  <si>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</si>
  <si>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</si>
  <si>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</si>
  <si>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</si>
  <si>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</si>
  <si>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</si>
  <si>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</si>
  <si>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</si>
  <si>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</si>
  <si>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</si>
  <si>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</si>
  <si>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</si>
  <si>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</si>
  <si>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</si>
  <si>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</si>
  <si>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</si>
  <si>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</si>
  <si>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</si>
  <si>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</si>
  <si>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</si>
  <si>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</si>
  <si>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</si>
  <si>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</si>
  <si>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</si>
  <si>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</si>
  <si>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</si>
  <si>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</si>
  <si>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</si>
  <si>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</si>
  <si>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</si>
  <si>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</si>
  <si>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</si>
  <si>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</si>
  <si>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</si>
  <si>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</si>
  <si>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</si>
  <si>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</si>
  <si>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</si>
  <si>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</si>
  <si>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</si>
  <si>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</si>
  <si>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</si>
  <si>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</si>
  <si>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</si>
  <si>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</si>
  <si>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</si>
  <si>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</si>
  <si>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</si>
  <si>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</si>
  <si>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</si>
  <si>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</si>
  <si>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</si>
  <si>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</si>
  <si>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</si>
  <si>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</si>
  <si>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</si>
  <si>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</si>
  <si>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</si>
  <si>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</si>
  <si>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</si>
  <si>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</si>
  <si>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</si>
  <si>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</si>
  <si>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</si>
  <si>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</si>
  <si>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</si>
  <si>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</si>
  <si>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</si>
  <si>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</si>
  <si>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</si>
  <si>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</si>
  <si>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</si>
  <si>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</si>
  <si>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</si>
  <si>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</si>
  <si>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</si>
  <si>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</si>
  <si>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</si>
  <si>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</si>
  <si>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</si>
  <si>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</si>
  <si>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</si>
  <si>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</si>
  <si>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</si>
  <si>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</si>
  <si>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</si>
  <si>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</si>
  <si>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</si>
  <si>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</si>
  <si>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</si>
  <si>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</si>
  <si>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</si>
  <si>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</si>
  <si>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</si>
  <si>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</si>
  <si>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</si>
  <si>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</si>
  <si>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</si>
  <si>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</si>
  <si>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</si>
  <si>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</si>
  <si>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</si>
  <si>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</si>
  <si>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</si>
  <si>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</si>
  <si>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</si>
  <si>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</si>
  <si>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</si>
  <si>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</si>
  <si>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</si>
  <si>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</si>
  <si>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</si>
  <si>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</si>
  <si>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</si>
  <si>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</si>
  <si>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</si>
  <si>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</si>
  <si>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</si>
  <si>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</si>
  <si>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</si>
  <si>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</si>
  <si>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</si>
  <si>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</si>
  <si>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</si>
  <si>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</si>
  <si>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</si>
  <si>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</si>
  <si>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</si>
  <si>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</si>
  <si>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</si>
  <si>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</si>
  <si>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</si>
  <si>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</si>
  <si>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</si>
  <si>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</si>
  <si>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</si>
  <si>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</si>
  <si>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</si>
  <si>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</si>
  <si>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</si>
  <si>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</si>
  <si>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</si>
  <si>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</si>
  <si>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</si>
  <si>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</si>
  <si>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</si>
  <si>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</si>
  <si>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</si>
  <si>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</si>
  <si>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</si>
  <si>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</si>
  <si>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</si>
  <si>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</si>
  <si>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</si>
  <si>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</si>
  <si>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</si>
  <si>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</si>
  <si>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</si>
  <si>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</si>
  <si>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</si>
  <si>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</si>
  <si>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</si>
  <si>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</si>
  <si>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</si>
  <si>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</si>
  <si>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</si>
  <si>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</si>
  <si>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</si>
  <si>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</si>
  <si>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</si>
  <si>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</si>
  <si>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</si>
  <si>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</si>
  <si>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</si>
  <si>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</si>
  <si>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</si>
  <si>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</si>
  <si>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</si>
  <si>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</si>
  <si>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</si>
  <si>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</si>
  <si>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</si>
  <si>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</si>
  <si>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</si>
  <si>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</si>
  <si>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</si>
  <si>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</si>
  <si>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</si>
  <si>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</si>
  <si>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</si>
  <si>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</si>
  <si>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</si>
  <si>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</si>
  <si>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</si>
  <si>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</si>
  <si>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</si>
  <si>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</si>
  <si>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</si>
  <si>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</si>
  <si>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</si>
  <si>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</si>
  <si>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</si>
  <si>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</si>
  <si>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</si>
  <si>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</si>
  <si>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</si>
  <si>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</si>
  <si>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</si>
  <si>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</si>
  <si>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</si>
  <si>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</si>
  <si>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</si>
  <si>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</si>
  <si>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</si>
  <si>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</si>
  <si>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</si>
  <si>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</si>
  <si>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</si>
  <si>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</si>
  <si>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</si>
  <si>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</si>
  <si>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</si>
  <si>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</si>
  <si>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</si>
  <si>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</si>
  <si>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</si>
  <si>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</si>
  <si>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</si>
  <si>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</si>
  <si>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</si>
  <si>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</si>
  <si>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</si>
  <si>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</si>
  <si>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</si>
  <si>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</si>
  <si>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</si>
  <si>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</si>
  <si>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</si>
  <si>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</si>
  <si>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</si>
  <si>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</si>
  <si>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</si>
  <si>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</si>
  <si>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</si>
  <si>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</si>
  <si>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</si>
  <si>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</si>
  <si>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</si>
  <si>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</si>
  <si>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</si>
  <si>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</si>
  <si>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</si>
  <si>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</si>
  <si>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</si>
  <si>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</si>
  <si>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</si>
  <si>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</si>
  <si>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</si>
  <si>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</si>
  <si>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</si>
  <si>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</si>
  <si>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</si>
  <si>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</si>
  <si>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</si>
  <si>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</si>
  <si>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</si>
  <si>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</si>
  <si>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</si>
  <si>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</si>
  <si>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</si>
  <si>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</si>
  <si>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</si>
  <si>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</si>
  <si>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</si>
  <si>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</si>
  <si>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</si>
  <si>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</si>
  <si>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</si>
  <si>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</si>
  <si>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</si>
  <si>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</si>
  <si>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</si>
  <si>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</si>
  <si>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</si>
  <si>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</si>
  <si>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</si>
  <si>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</si>
  <si>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</si>
  <si>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</si>
  <si>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</si>
  <si>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</si>
  <si>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</si>
  <si>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</si>
  <si>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</si>
  <si>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</si>
  <si>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</si>
  <si>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</si>
  <si>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</si>
  <si>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</si>
  <si>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</si>
  <si>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</si>
  <si>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</si>
  <si>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</si>
  <si>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</si>
  <si>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</si>
  <si>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</si>
  <si>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</si>
  <si>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</si>
  <si>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</si>
  <si>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</si>
  <si>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</si>
  <si>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</si>
  <si>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</si>
  <si>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</si>
  <si>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</si>
  <si>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</si>
  <si>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</si>
  <si>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</si>
  <si>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</si>
  <si>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</si>
  <si>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</si>
  <si>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</si>
  <si>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</si>
  <si>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</si>
  <si>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</si>
  <si>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</si>
  <si>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</si>
  <si>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</si>
  <si>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</si>
  <si>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</si>
  <si>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</si>
  <si>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</si>
  <si>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</si>
  <si>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</si>
  <si>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</si>
  <si>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</si>
  <si>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</si>
  <si>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</si>
  <si>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</si>
  <si>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</si>
  <si>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</si>
  <si>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</si>
  <si>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</si>
  <si>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</si>
  <si>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</si>
  <si>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</si>
  <si>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</si>
  <si>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</si>
  <si>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</si>
  <si>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</si>
  <si>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</si>
  <si>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</si>
  <si>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</si>
  <si>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</si>
  <si>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</si>
  <si>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</si>
  <si>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</si>
  <si>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</si>
  <si>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</si>
  <si>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</si>
  <si>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</si>
  <si>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</si>
  <si>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</si>
  <si>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</si>
  <si>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</si>
  <si>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</si>
  <si>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</si>
  <si>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</si>
  <si>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</si>
  <si>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</si>
  <si>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</si>
  <si>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</si>
  <si>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</si>
  <si>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</si>
  <si>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</si>
  <si>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</si>
  <si>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</si>
  <si>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</si>
  <si>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</si>
  <si>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</si>
  <si>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</si>
  <si>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</si>
  <si>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</si>
  <si>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</si>
  <si>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</si>
  <si>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</si>
  <si>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</si>
  <si>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</si>
  <si>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</si>
  <si>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</si>
  <si>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</si>
  <si>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</si>
  <si>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</si>
  <si>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</si>
  <si>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</si>
  <si>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</si>
  <si>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</si>
  <si>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</si>
  <si>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</si>
  <si>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</si>
  <si>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</si>
  <si>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</si>
  <si>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</si>
  <si>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</si>
  <si>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</si>
  <si>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</si>
  <si>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</si>
  <si>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</si>
  <si>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</si>
  <si>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</si>
  <si>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</si>
  <si>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</si>
  <si>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</si>
  <si>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</si>
  <si>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</si>
  <si>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</si>
  <si>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</si>
  <si>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</si>
  <si>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</si>
  <si>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</si>
  <si>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</si>
  <si>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</si>
  <si>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</si>
  <si>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</si>
  <si>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</si>
  <si>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</si>
  <si>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</si>
  <si>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</si>
  <si>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</si>
  <si>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</si>
  <si>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</si>
  <si>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</si>
  <si>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</si>
  <si>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</si>
  <si>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</si>
  <si>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</si>
  <si>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</si>
  <si>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</si>
  <si>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</si>
  <si>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</si>
  <si>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</si>
  <si>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</si>
  <si>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</si>
  <si>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</si>
  <si>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</si>
  <si>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</si>
  <si>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</si>
  <si>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</si>
  <si>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</si>
  <si>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</si>
  <si>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</si>
  <si>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</si>
  <si>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</si>
  <si>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</si>
  <si>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</si>
  <si>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</si>
  <si>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</si>
  <si>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</si>
  <si>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</si>
  <si>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</si>
  <si>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</si>
  <si>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</si>
  <si>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</si>
  <si>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</si>
  <si>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</si>
  <si>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</si>
  <si>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</si>
  <si>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</si>
  <si>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</si>
  <si>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</si>
  <si>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</si>
  <si>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</si>
  <si>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</si>
  <si>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</si>
  <si>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</si>
  <si>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</si>
  <si>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</si>
  <si>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</si>
  <si>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</si>
  <si>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</si>
  <si>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</si>
  <si>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</si>
  <si>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</si>
  <si>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</si>
  <si>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</si>
  <si>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</si>
  <si>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</si>
  <si>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</si>
  <si>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</si>
  <si>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</si>
  <si>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</si>
  <si>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</si>
  <si>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</si>
  <si>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</si>
  <si>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</si>
  <si>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</si>
  <si>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</si>
  <si>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</si>
  <si>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</si>
  <si>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</si>
  <si>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</si>
  <si>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</si>
  <si>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</si>
  <si>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</si>
  <si>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</si>
  <si>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</si>
  <si>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</si>
  <si>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</si>
  <si>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</si>
  <si>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</si>
  <si>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</si>
  <si>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</si>
  <si>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</si>
  <si>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</si>
  <si>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</si>
  <si>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</si>
  <si>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</si>
  <si>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</si>
  <si>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</si>
  <si>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</si>
  <si>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</si>
  <si>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</si>
  <si>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</si>
  <si>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</si>
  <si>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</si>
  <si>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</si>
  <si>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</si>
  <si>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</si>
  <si>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</si>
  <si>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</si>
  <si>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</si>
  <si>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</si>
  <si>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</si>
  <si>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</si>
  <si>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</si>
  <si>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</si>
  <si>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</si>
  <si>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</si>
  <si>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</si>
  <si>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</si>
  <si>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</si>
  <si>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</si>
  <si>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</si>
  <si>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</si>
  <si>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</si>
  <si>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</si>
  <si>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</si>
  <si>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</si>
  <si>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</si>
  <si>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</si>
  <si>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</si>
  <si>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</si>
  <si>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</si>
  <si>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</si>
  <si>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</si>
  <si>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</si>
  <si>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</si>
  <si>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</si>
  <si>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</si>
  <si>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</si>
  <si>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</si>
  <si>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</si>
  <si>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</si>
  <si>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</si>
  <si>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</si>
  <si>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</si>
  <si>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</si>
  <si>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</si>
  <si>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</si>
  <si>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</si>
  <si>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</si>
  <si>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</si>
  <si>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</si>
  <si>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</si>
  <si>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</si>
  <si>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</si>
  <si>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</si>
  <si>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</si>
  <si>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</si>
  <si>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</si>
  <si>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</si>
  <si>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</si>
  <si>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</si>
  <si>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</si>
  <si>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</si>
  <si>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</si>
  <si>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</si>
  <si>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</si>
  <si>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</si>
  <si>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</si>
  <si>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</si>
  <si>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</si>
  <si>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</si>
  <si>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</si>
  <si>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</si>
  <si>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</si>
  <si>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</si>
  <si>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</si>
  <si>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</si>
  <si>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</si>
  <si>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</si>
  <si>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</si>
  <si>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</si>
  <si>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</si>
  <si>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</si>
  <si>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</si>
  <si>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</si>
  <si>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</si>
  <si>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</si>
  <si>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</si>
  <si>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</si>
  <si>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</si>
  <si>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</si>
  <si>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</si>
  <si>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</si>
  <si>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</si>
  <si>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</si>
  <si>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</si>
  <si>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</si>
  <si>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</si>
  <si>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</si>
  <si>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</si>
  <si>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</si>
  <si>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</si>
  <si>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</si>
  <si>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</si>
  <si>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</si>
  <si>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</si>
  <si>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</si>
  <si>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</si>
  <si>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</si>
  <si>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</si>
  <si>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</si>
  <si>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</si>
  <si>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</si>
  <si>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</si>
  <si>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</si>
  <si>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</si>
  <si>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</si>
  <si>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</si>
  <si>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</si>
  <si>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</si>
  <si>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</si>
  <si>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</si>
  <si>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</si>
  <si>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</si>
  <si>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</si>
  <si>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</si>
  <si>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</si>
  <si>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</si>
  <si>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</si>
  <si>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</si>
  <si>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</si>
  <si>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</si>
  <si>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</si>
  <si>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</si>
  <si>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</si>
  <si>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</si>
  <si>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</si>
  <si>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</si>
  <si>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</si>
  <si>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</si>
  <si>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</si>
  <si>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</si>
  <si>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</si>
  <si>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</si>
  <si>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</si>
  <si>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</si>
  <si>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</si>
  <si>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</si>
  <si>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</si>
  <si>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</si>
  <si>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</si>
  <si>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</si>
  <si>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</si>
  <si>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</si>
  <si>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</si>
  <si>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</si>
  <si>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</si>
  <si>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</si>
  <si>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</si>
  <si>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</si>
  <si>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</si>
  <si>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</si>
  <si>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</si>
  <si>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</si>
  <si>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</si>
  <si>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</si>
  <si>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</si>
  <si>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</si>
  <si>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</si>
  <si>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</si>
  <si>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</si>
  <si>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</si>
  <si>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</si>
  <si>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</si>
  <si>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</si>
  <si>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</si>
  <si>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</si>
  <si>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</si>
  <si>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</si>
  <si>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</si>
  <si>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</si>
  <si>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</si>
  <si>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</si>
  <si>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</si>
  <si>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</si>
  <si>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</si>
  <si>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</si>
  <si>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</si>
  <si>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</si>
  <si>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</si>
  <si>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</si>
  <si>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</si>
  <si>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</si>
  <si>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</si>
  <si>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</si>
  <si>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</si>
  <si>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</si>
  <si>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</si>
  <si>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</si>
  <si>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</si>
  <si>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</si>
  <si>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</si>
  <si>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</si>
  <si>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</si>
  <si>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</si>
  <si>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</si>
  <si>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</si>
  <si>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</si>
  <si>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</si>
  <si>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</si>
  <si>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</si>
  <si>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</si>
  <si>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</si>
  <si>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</si>
  <si>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</si>
  <si>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</si>
  <si>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</si>
  <si>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</si>
  <si>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</si>
  <si>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</si>
  <si>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</si>
  <si>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</si>
  <si>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</si>
  <si>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</si>
  <si>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</si>
  <si>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</si>
  <si>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</si>
  <si>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</si>
  <si>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</si>
  <si>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</si>
  <si>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</si>
  <si>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</si>
  <si>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</si>
  <si>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</si>
  <si>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</si>
  <si>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</si>
  <si>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</si>
  <si>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</si>
  <si>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</si>
  <si>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</si>
  <si>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</si>
  <si>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</si>
  <si>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</si>
  <si>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</si>
  <si>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</si>
  <si>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</si>
  <si>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</si>
  <si>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</si>
  <si>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</si>
  <si>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</si>
  <si>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</si>
  <si>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</si>
  <si>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</si>
  <si>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</si>
  <si>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</si>
  <si>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</si>
  <si>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</si>
  <si>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</si>
  <si>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</si>
  <si>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</si>
  <si>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</si>
  <si>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</si>
  <si>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</si>
  <si>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</si>
  <si>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</si>
  <si>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</si>
  <si>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</si>
  <si>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</si>
  <si>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</si>
  <si>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</si>
  <si>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</si>
  <si>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</si>
  <si>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</si>
  <si>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</si>
  <si>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</si>
  <si>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</si>
  <si>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</si>
  <si>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</si>
  <si>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</si>
  <si>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</si>
  <si>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</si>
  <si>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</si>
  <si>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</si>
  <si>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</si>
  <si>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</si>
  <si>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</si>
  <si>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</si>
  <si>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</si>
  <si>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</si>
  <si>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</si>
  <si>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</si>
  <si>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</si>
  <si>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</si>
  <si>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</si>
  <si>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</si>
  <si>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</si>
  <si>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</si>
  <si>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</si>
  <si>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</si>
  <si>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</si>
  <si>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</si>
  <si>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</si>
  <si>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</si>
  <si>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</si>
  <si>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</si>
  <si>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</si>
  <si>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</si>
  <si>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</si>
  <si>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</si>
  <si>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</si>
  <si>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</si>
  <si>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</si>
  <si>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</si>
  <si>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</si>
  <si>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</si>
  <si>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</si>
  <si>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</si>
  <si>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</si>
  <si>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</si>
  <si>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</si>
  <si>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</si>
  <si>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</si>
  <si>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</si>
  <si>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</si>
  <si>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</si>
  <si>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</si>
  <si>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</si>
  <si>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</si>
  <si>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</si>
  <si>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</si>
  <si>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</si>
  <si>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</si>
  <si>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</si>
  <si>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</si>
  <si>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</si>
  <si>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</si>
  <si>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</si>
  <si>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</si>
  <si>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</si>
  <si>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</si>
  <si>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</si>
  <si>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</si>
  <si>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</si>
  <si>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</si>
  <si>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</si>
  <si>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</si>
  <si>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</si>
  <si>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</si>
  <si>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</si>
  <si>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</si>
  <si>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</si>
  <si>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</si>
  <si>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</si>
  <si>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</si>
  <si>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</si>
  <si>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</si>
  <si>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</si>
  <si>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</si>
  <si>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</si>
  <si>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</si>
  <si>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</si>
  <si>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</si>
  <si>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</si>
  <si>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</si>
  <si>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</si>
  <si>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</si>
  <si>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</si>
  <si>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</si>
  <si>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</si>
  <si>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</si>
  <si>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</si>
  <si>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</si>
  <si>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</si>
  <si>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</si>
  <si>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</si>
  <si>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</si>
  <si>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</si>
  <si>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</si>
  <si>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</si>
  <si>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</si>
  <si>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</si>
  <si>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</si>
  <si>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</si>
  <si>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</si>
  <si>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</si>
  <si>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</si>
  <si>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</si>
  <si>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</si>
  <si>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</si>
  <si>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</si>
  <si>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</si>
  <si>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</si>
  <si>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</si>
  <si>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</si>
  <si>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</si>
  <si>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</si>
  <si>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</si>
  <si>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</si>
  <si>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</si>
  <si>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</si>
  <si>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</si>
  <si>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</si>
  <si>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</si>
  <si>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</si>
  <si>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</si>
  <si>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</si>
  <si>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</si>
  <si>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</si>
  <si>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</si>
  <si>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</si>
  <si>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</si>
  <si>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</si>
  <si>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</si>
  <si>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</si>
  <si>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</si>
  <si>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</si>
  <si>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</si>
  <si>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</si>
  <si>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</si>
  <si>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</si>
  <si>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</si>
  <si>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</si>
  <si>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</si>
  <si>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</si>
  <si>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</si>
  <si>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</si>
  <si>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</si>
  <si>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</si>
  <si>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</si>
  <si>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</si>
  <si>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</si>
  <si>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</si>
  <si>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</si>
  <si>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</si>
  <si>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</si>
  <si>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</si>
  <si>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</si>
  <si>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</si>
  <si>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</si>
  <si>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</si>
  <si>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</si>
  <si>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</si>
  <si>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</si>
  <si>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</si>
  <si>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</si>
  <si>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</si>
  <si>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</si>
  <si>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</si>
  <si>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</si>
  <si>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</si>
  <si>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</si>
  <si>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</si>
  <si>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</si>
  <si>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</si>
  <si>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</si>
  <si>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</si>
  <si>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</si>
  <si>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</si>
  <si>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</si>
  <si>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</si>
  <si>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</si>
  <si>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</si>
  <si>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</si>
  <si>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</si>
  <si>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</si>
  <si>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</si>
  <si>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</si>
  <si>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</si>
  <si>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</si>
  <si>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</si>
  <si>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</si>
  <si>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</si>
  <si>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</si>
  <si>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</si>
  <si>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</si>
  <si>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</si>
  <si>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</si>
  <si>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</si>
  <si>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</si>
  <si>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</si>
  <si>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</si>
  <si>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</si>
  <si>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</si>
  <si>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</si>
  <si>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</si>
  <si>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</si>
  <si>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</si>
  <si>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</si>
  <si>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</si>
  <si>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</si>
  <si>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</si>
  <si>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</si>
  <si>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</si>
  <si>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</si>
  <si>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</si>
  <si>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</si>
  <si>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</si>
  <si>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</si>
  <si>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</si>
  <si>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</si>
  <si>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</si>
  <si>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</si>
  <si>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</si>
  <si>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</si>
  <si>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</si>
  <si>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</si>
  <si>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</si>
  <si>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</si>
  <si>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</si>
  <si>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</si>
  <si>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</si>
  <si>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</si>
  <si>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</si>
  <si>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</si>
  <si>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</si>
  <si>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</si>
  <si>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</si>
  <si>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</si>
  <si>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</si>
  <si>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</si>
  <si>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</si>
  <si>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</si>
  <si>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</si>
  <si>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</si>
  <si>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</si>
  <si>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</si>
  <si>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</si>
  <si>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</si>
  <si>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</si>
  <si>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</si>
  <si>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</si>
  <si>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</si>
  <si>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</si>
  <si>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</si>
  <si>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</si>
  <si>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</si>
  <si>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</si>
  <si>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</si>
  <si>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</si>
  <si>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</si>
  <si>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</si>
  <si>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</si>
  <si>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</si>
  <si>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</si>
  <si>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</si>
  <si>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</si>
  <si>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</si>
  <si>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</si>
  <si>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</si>
  <si>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</si>
  <si>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</si>
  <si>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</si>
  <si>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</si>
  <si>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</si>
  <si>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</si>
  <si>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</si>
  <si>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</si>
  <si>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</si>
  <si>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</si>
  <si>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</si>
  <si>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</si>
  <si>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</si>
  <si>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</si>
  <si>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</si>
  <si>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</si>
  <si>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</si>
  <si>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</si>
  <si>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</si>
  <si>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</si>
  <si>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</si>
  <si>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</si>
  <si>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</si>
  <si>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</si>
  <si>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</si>
  <si>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</si>
  <si>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</si>
  <si>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</si>
  <si>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</si>
  <si>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</si>
  <si>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</si>
  <si>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</si>
  <si>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</si>
  <si>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</si>
  <si>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</si>
  <si>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</si>
  <si>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</si>
  <si>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</si>
  <si>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</si>
  <si>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</si>
  <si>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</si>
  <si>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</si>
  <si>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</si>
  <si>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</si>
  <si>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</si>
  <si>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</si>
  <si>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</si>
  <si>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</si>
  <si>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</si>
  <si>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</si>
  <si>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</si>
  <si>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</si>
  <si>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</si>
  <si>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</si>
  <si>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</si>
  <si>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</si>
  <si>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</si>
  <si>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</si>
  <si>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</si>
  <si>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</si>
  <si>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</si>
  <si>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</si>
  <si>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</si>
  <si>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</si>
  <si>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</si>
  <si>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</si>
  <si>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</si>
  <si>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</si>
  <si>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</si>
  <si>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</si>
  <si>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</si>
  <si>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</si>
  <si>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</si>
  <si>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</si>
  <si>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</si>
  <si>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</si>
  <si>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</si>
  <si>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</si>
  <si>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</si>
  <si>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</si>
  <si>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</si>
  <si>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</si>
  <si>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</si>
  <si>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</si>
  <si>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</si>
  <si>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</si>
  <si>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</si>
  <si>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</si>
  <si>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</si>
  <si>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</si>
  <si>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</si>
  <si>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</si>
  <si>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</si>
  <si>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</si>
  <si>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</si>
  <si>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</si>
  <si>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</si>
  <si>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</si>
  <si>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</si>
  <si>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</si>
  <si>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</si>
  <si>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</si>
  <si>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</si>
  <si>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</si>
  <si>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</si>
  <si>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</si>
  <si>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</si>
  <si>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</si>
  <si>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</si>
  <si>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</si>
  <si>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</si>
  <si>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</si>
  <si>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</si>
  <si>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</si>
  <si>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</si>
  <si>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</si>
  <si>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</si>
  <si>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</si>
  <si>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</si>
  <si>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</si>
  <si>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</si>
  <si>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</si>
  <si>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</si>
  <si>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</si>
  <si>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</si>
  <si>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</si>
  <si>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</si>
  <si>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</si>
  <si>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</si>
  <si>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</si>
  <si>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</si>
  <si>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</si>
  <si>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</si>
  <si>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</si>
  <si>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</si>
  <si>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</si>
  <si>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</si>
  <si>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</si>
  <si>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</si>
  <si>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</si>
  <si>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</si>
  <si>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</si>
  <si>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</si>
  <si>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</si>
  <si>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</si>
  <si>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</si>
  <si>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</si>
  <si>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</si>
  <si>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</si>
  <si>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</si>
  <si>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</si>
  <si>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</si>
  <si>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</si>
  <si>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</si>
  <si>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</si>
  <si>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</si>
  <si>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</si>
  <si>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</si>
  <si>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</si>
  <si>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</si>
  <si>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</si>
  <si>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</si>
  <si>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</si>
  <si>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</si>
  <si>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</si>
  <si>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</si>
  <si>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</si>
  <si>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</si>
  <si>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</si>
  <si>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</si>
  <si>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</si>
  <si>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</si>
  <si>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</si>
  <si>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</si>
  <si>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</si>
  <si>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</si>
  <si>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</si>
  <si>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</si>
  <si>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</si>
  <si>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</si>
  <si>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</si>
  <si>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</si>
  <si>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</si>
  <si>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</si>
  <si>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</si>
  <si>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</si>
  <si>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</si>
  <si>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</si>
  <si>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</si>
  <si>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</si>
  <si>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</si>
  <si>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</si>
  <si>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</si>
  <si>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</si>
  <si>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</si>
  <si>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</si>
  <si>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</si>
  <si>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</si>
  <si>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</si>
  <si>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</si>
  <si>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</si>
  <si>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</si>
  <si>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</si>
  <si>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</si>
  <si>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</si>
  <si>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</si>
  <si>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</si>
  <si>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</si>
  <si>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</si>
  <si>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</si>
  <si>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</si>
  <si>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</si>
  <si>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</si>
  <si>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</si>
  <si>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</si>
  <si>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</si>
  <si>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</si>
  <si>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</si>
  <si>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</si>
  <si>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</si>
  <si>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</si>
  <si>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</si>
  <si>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</si>
  <si>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</si>
  <si>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</si>
  <si>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</si>
  <si>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</si>
  <si>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</si>
  <si>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</si>
  <si>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</si>
  <si>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</si>
  <si>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</si>
  <si>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</si>
  <si>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</si>
  <si>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</si>
  <si>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</si>
  <si>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</si>
  <si>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</si>
  <si>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</si>
  <si>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</si>
  <si>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</si>
  <si>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</si>
  <si>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</si>
  <si>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</si>
  <si>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</si>
  <si>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</si>
  <si>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</si>
  <si>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</si>
  <si>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</si>
  <si>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</si>
  <si>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</si>
  <si>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</si>
  <si>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</si>
  <si>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</si>
  <si>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</si>
  <si>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</si>
  <si>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</si>
  <si>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</si>
  <si>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</si>
  <si>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</si>
  <si>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</si>
  <si>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</si>
  <si>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</si>
  <si>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</si>
  <si>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</si>
  <si>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</si>
  <si>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</si>
  <si>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</si>
  <si>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</si>
  <si>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</si>
  <si>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</si>
  <si>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</si>
  <si>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</si>
  <si>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</si>
  <si>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</si>
  <si>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</si>
  <si>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</si>
  <si>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</si>
  <si>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</si>
  <si>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</si>
  <si>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</si>
  <si>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</si>
  <si>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</si>
  <si>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</si>
  <si>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</si>
  <si>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</si>
  <si>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</si>
  <si>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</si>
  <si>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</si>
  <si>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</si>
  <si>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</si>
  <si>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</si>
  <si>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</si>
  <si>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</si>
  <si>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</si>
  <si>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</si>
  <si>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</si>
  <si>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</si>
  <si>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</si>
  <si>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</si>
  <si>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</si>
  <si>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</si>
  <si>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</si>
  <si>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</si>
  <si>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</si>
  <si>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</si>
  <si>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</si>
  <si>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</si>
  <si>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</si>
  <si>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</si>
  <si>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</si>
  <si>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</si>
  <si>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</si>
  <si>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</si>
  <si>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</si>
  <si>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</si>
  <si>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</si>
  <si>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</si>
  <si>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</si>
  <si>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</si>
  <si>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</si>
  <si>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</si>
  <si>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</si>
  <si>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</si>
  <si>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</si>
  <si>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</si>
  <si>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</si>
  <si>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</si>
  <si>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</si>
  <si>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</si>
  <si>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</si>
  <si>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</si>
  <si>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</si>
  <si>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</si>
  <si>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</si>
  <si>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</si>
  <si>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</si>
  <si>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</si>
  <si>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</si>
  <si>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</si>
  <si>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</si>
  <si>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</si>
  <si>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</si>
  <si>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</si>
  <si>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</si>
  <si>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</si>
  <si>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</si>
  <si>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</si>
  <si>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</si>
  <si>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</si>
  <si>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</si>
  <si>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</si>
  <si>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</si>
  <si>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</si>
  <si>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</si>
  <si>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</si>
  <si>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</si>
  <si>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</si>
  <si>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</si>
  <si>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</si>
  <si>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</si>
  <si>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</si>
  <si>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</si>
  <si>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</si>
  <si>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</si>
  <si>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</si>
  <si>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</si>
  <si>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</si>
  <si>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</si>
  <si>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</si>
  <si>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</si>
  <si>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</si>
  <si>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</si>
  <si>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</si>
  <si>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</si>
  <si>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</si>
  <si>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</si>
  <si>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</si>
  <si>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</si>
  <si>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</si>
  <si>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</si>
  <si>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</si>
  <si>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</si>
  <si>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</si>
  <si>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</si>
  <si>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</si>
  <si>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</si>
  <si>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</si>
  <si>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</si>
  <si>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</si>
  <si>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</si>
  <si>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</si>
  <si>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</si>
  <si>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</si>
  <si>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</si>
  <si>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</si>
  <si>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</si>
  <si>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</si>
  <si>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</si>
  <si>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</si>
  <si>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</si>
  <si>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</si>
  <si>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</si>
  <si>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</si>
  <si>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</si>
  <si>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</si>
  <si>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</si>
  <si>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</si>
  <si>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</si>
  <si>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</si>
  <si>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</si>
  <si>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</si>
  <si>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</si>
  <si>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</si>
  <si>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</si>
  <si>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</si>
  <si>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</si>
  <si>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</si>
  <si>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</si>
  <si>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</si>
  <si>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</si>
  <si>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</si>
  <si>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</si>
  <si>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</si>
  <si>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</si>
  <si>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</si>
  <si>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</si>
  <si>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</si>
  <si>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</si>
  <si>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</si>
  <si>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</si>
  <si>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</si>
  <si>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</si>
  <si>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</si>
  <si>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</si>
  <si>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</si>
  <si>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</si>
  <si>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</si>
  <si>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</si>
  <si>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</si>
  <si>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</si>
  <si>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</si>
  <si>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</si>
  <si>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</si>
  <si>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</si>
  <si>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</si>
  <si>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</si>
  <si>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</si>
  <si>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</si>
  <si>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</si>
  <si>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</si>
  <si>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</si>
  <si>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</si>
  <si>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</si>
  <si>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</si>
  <si>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</si>
  <si>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</si>
  <si>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</si>
  <si>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</si>
  <si>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</si>
  <si>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</si>
  <si>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</si>
  <si>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</si>
  <si>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</si>
  <si>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</si>
  <si>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</si>
  <si>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</si>
  <si>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</si>
  <si>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</si>
  <si>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</si>
  <si>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</si>
  <si>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</si>
  <si>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</si>
  <si>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</si>
  <si>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</si>
  <si>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</si>
  <si>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</si>
  <si>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</si>
  <si>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</si>
  <si>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</si>
  <si>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</si>
  <si>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</si>
  <si>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</si>
  <si>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</si>
  <si>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</si>
  <si>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</si>
  <si>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</si>
  <si>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</si>
  <si>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</si>
  <si>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</si>
  <si>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</si>
  <si>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</si>
  <si>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</si>
  <si>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</si>
  <si>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</si>
  <si>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</si>
  <si>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</si>
  <si>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</si>
  <si>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</si>
  <si>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</si>
  <si>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</si>
  <si>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</si>
  <si>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</si>
  <si>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</si>
  <si>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</si>
  <si>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</si>
  <si>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</si>
  <si>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</si>
  <si>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</si>
  <si>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</si>
  <si>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</si>
  <si>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</si>
  <si>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</si>
  <si>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</si>
  <si>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</si>
  <si>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</si>
  <si>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</si>
  <si>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</si>
  <si>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</si>
  <si>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</si>
  <si>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</si>
  <si>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</si>
  <si>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</si>
  <si>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</si>
  <si>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</si>
  <si>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</si>
  <si>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</si>
  <si>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</si>
  <si>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</si>
  <si>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</si>
  <si>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</si>
  <si>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</si>
  <si>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</si>
  <si>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</si>
  <si>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</si>
  <si>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</si>
  <si>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</si>
  <si>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</si>
  <si>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</si>
  <si>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</si>
  <si>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</si>
  <si>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</si>
  <si>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</si>
  <si>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</si>
  <si>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</si>
  <si>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</si>
  <si>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</si>
  <si>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</si>
  <si>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</si>
  <si>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</si>
  <si>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</si>
  <si>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</si>
  <si>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</si>
  <si>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</si>
  <si>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</si>
  <si>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</si>
  <si>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</si>
  <si>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</si>
  <si>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</si>
  <si>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</si>
  <si>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</si>
  <si>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</si>
  <si>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</si>
  <si>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</si>
  <si>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</si>
  <si>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</si>
  <si>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</si>
  <si>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</si>
  <si>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</si>
  <si>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</si>
  <si>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</si>
  <si>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</si>
  <si>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</si>
  <si>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</si>
  <si>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</si>
  <si>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</si>
  <si>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</si>
  <si>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</si>
  <si>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</si>
  <si>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</si>
  <si>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</si>
  <si>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</si>
  <si>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</si>
  <si>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</si>
  <si>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</si>
  <si>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</si>
  <si>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</si>
  <si>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</si>
  <si>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</si>
  <si>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</si>
  <si>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</si>
  <si>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</si>
  <si>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</si>
  <si>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</si>
  <si>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</si>
  <si>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</si>
  <si>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</si>
  <si>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</si>
  <si>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</si>
  <si>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</si>
  <si>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</si>
  <si>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</si>
  <si>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</si>
  <si>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</si>
  <si>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</si>
  <si>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</si>
  <si>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</si>
  <si>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</si>
  <si>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</si>
  <si>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</si>
  <si>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</si>
  <si>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</si>
  <si>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</si>
  <si>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</si>
  <si>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</si>
  <si>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</si>
  <si>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</si>
  <si>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</si>
  <si>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</si>
  <si>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</si>
  <si>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</si>
  <si>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</si>
  <si>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</si>
  <si>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</si>
  <si>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</si>
  <si>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</si>
  <si>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</si>
  <si>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</si>
  <si>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</si>
  <si>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</si>
  <si>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</si>
  <si>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</si>
  <si>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</si>
  <si>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</si>
  <si>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</si>
  <si>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</si>
  <si>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</si>
  <si>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</si>
  <si>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</si>
  <si>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</si>
  <si>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</si>
  <si>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</si>
  <si>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</si>
  <si>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</si>
  <si>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</si>
  <si>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</si>
  <si>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</si>
  <si>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</si>
  <si>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</si>
  <si>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</si>
  <si>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</si>
  <si>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</si>
  <si>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</si>
  <si>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</si>
  <si>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</si>
  <si>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</si>
  <si>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</si>
  <si>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</si>
  <si>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</si>
  <si>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</si>
  <si>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</si>
  <si>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</si>
  <si>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</si>
  <si>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</si>
  <si>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</si>
  <si>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</si>
  <si>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</si>
  <si>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</si>
  <si>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</si>
  <si>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</si>
  <si>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</si>
  <si>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</si>
  <si>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</si>
  <si>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</si>
  <si>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</si>
  <si>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</si>
  <si>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</si>
  <si>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</si>
  <si>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</si>
  <si>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</si>
  <si>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</si>
  <si>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</si>
  <si>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</si>
  <si>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</si>
  <si>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</si>
  <si>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</si>
  <si>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</si>
  <si>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</si>
  <si>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</si>
  <si>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</si>
  <si>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</si>
  <si>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</si>
  <si>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</si>
  <si>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</si>
  <si>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</si>
  <si>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</si>
  <si>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</si>
  <si>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</si>
  <si>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</si>
  <si>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</si>
  <si>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</si>
  <si>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</si>
  <si>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</si>
  <si>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</si>
  <si>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</si>
  <si>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</si>
  <si>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</si>
  <si>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</si>
  <si>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</si>
  <si>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</si>
  <si>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</si>
  <si>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</si>
  <si>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</si>
  <si>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</si>
  <si>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</si>
  <si>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</si>
  <si>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</si>
  <si>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</si>
  <si>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</si>
  <si>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</si>
  <si>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</si>
  <si>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</si>
  <si>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</si>
  <si>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</si>
  <si>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</si>
  <si>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</si>
  <si>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</si>
  <si>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</si>
  <si>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</si>
  <si>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</si>
  <si>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</si>
  <si>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</si>
  <si>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</si>
  <si>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</si>
  <si>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</si>
  <si>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</si>
  <si>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</si>
  <si>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</si>
  <si>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</si>
  <si>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</si>
  <si>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</si>
  <si>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</si>
  <si>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</si>
  <si>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</si>
  <si>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</si>
  <si>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</si>
  <si>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</si>
  <si>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</si>
  <si>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</si>
  <si>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</si>
  <si>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</si>
  <si>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</si>
  <si>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</si>
  <si>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</si>
  <si>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</si>
  <si>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</si>
  <si>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</si>
  <si>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</si>
  <si>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</si>
  <si>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</si>
  <si>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</si>
  <si>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</si>
  <si>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</si>
  <si>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</si>
  <si>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</si>
  <si>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</si>
  <si>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</si>
  <si>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</si>
  <si>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</si>
  <si>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</si>
  <si>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</si>
  <si>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</si>
  <si>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</si>
  <si>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</si>
  <si>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</si>
  <si>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</si>
  <si>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</si>
  <si>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</si>
  <si>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</si>
  <si>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</si>
  <si>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</si>
  <si>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</si>
  <si>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</si>
  <si>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</si>
  <si>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</si>
  <si>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</si>
  <si>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</si>
  <si>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</si>
  <si>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</si>
  <si>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</si>
  <si>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</si>
  <si>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</si>
  <si>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</si>
  <si>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</si>
  <si>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</si>
  <si>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</si>
  <si>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</si>
  <si>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</si>
  <si>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</si>
  <si>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</si>
  <si>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</si>
  <si>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</si>
  <si>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</si>
  <si>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</si>
  <si>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</si>
  <si>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</si>
  <si>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</si>
  <si>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</si>
  <si>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</si>
  <si>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</si>
  <si>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</si>
  <si>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</si>
  <si>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</si>
  <si>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</si>
  <si>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</si>
  <si>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</si>
  <si>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</si>
  <si>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</si>
  <si>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</si>
  <si>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</si>
  <si>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</si>
  <si>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</si>
  <si>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</si>
  <si>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</si>
  <si>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</si>
  <si>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</si>
  <si>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</si>
  <si>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</si>
  <si>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</si>
  <si>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</si>
  <si>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</si>
  <si>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</si>
  <si>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</si>
  <si>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</si>
  <si>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</si>
  <si>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</si>
  <si>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</si>
  <si>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</si>
  <si>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</si>
  <si>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</si>
  <si>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</si>
  <si>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</si>
  <si>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</si>
  <si>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</si>
  <si>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</si>
  <si>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</si>
  <si>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</si>
  <si>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</si>
  <si>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</si>
  <si>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</si>
  <si>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</si>
  <si>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</si>
  <si>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</si>
  <si>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</si>
  <si>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</si>
  <si>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</si>
  <si>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</si>
  <si>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</si>
  <si>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</si>
  <si>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</si>
  <si>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</si>
  <si>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</si>
  <si>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</si>
  <si>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</si>
  <si>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</si>
  <si>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</si>
  <si>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</si>
  <si>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</si>
  <si>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</si>
  <si>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</si>
  <si>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</si>
  <si>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</si>
  <si>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</si>
  <si>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</si>
  <si>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</si>
  <si>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</si>
  <si>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</si>
  <si>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</si>
  <si>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</si>
  <si>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</si>
  <si>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</si>
  <si>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</si>
  <si>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</si>
  <si>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</si>
  <si>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</si>
  <si>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</si>
  <si>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</si>
  <si>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</si>
  <si>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</si>
  <si>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</si>
  <si>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</si>
  <si>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</si>
  <si>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</si>
  <si>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</si>
  <si>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</si>
  <si>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</si>
  <si>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</si>
  <si>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</si>
  <si>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</si>
  <si>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</si>
  <si>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</si>
  <si>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</si>
  <si>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</si>
  <si>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</si>
  <si>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</si>
  <si>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</si>
  <si>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</si>
  <si>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</si>
  <si>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</si>
  <si>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</si>
  <si>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</si>
  <si>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</si>
  <si>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</si>
  <si>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</si>
  <si>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</si>
  <si>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</si>
  <si>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</si>
  <si>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</si>
  <si>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</si>
  <si>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</si>
  <si>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</si>
  <si>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</si>
  <si>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</si>
  <si>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</si>
  <si>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</si>
  <si>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</si>
  <si>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</si>
  <si>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</si>
  <si>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</si>
  <si>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</si>
  <si>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</si>
  <si>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</si>
  <si>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</si>
  <si>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</si>
  <si>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</si>
  <si>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</si>
  <si>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</si>
  <si>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</si>
  <si>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</si>
  <si>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</si>
  <si>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</si>
  <si>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</si>
  <si>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</si>
  <si>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</si>
  <si>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</si>
  <si>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</si>
  <si>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</si>
  <si>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</si>
  <si>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</si>
  <si>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</si>
  <si>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</si>
  <si>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</si>
  <si>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</si>
  <si>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</si>
  <si>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</si>
  <si>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</si>
  <si>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</si>
  <si>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</si>
  <si>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</si>
  <si>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</si>
  <si>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</si>
  <si>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</si>
  <si>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</si>
  <si>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</si>
  <si>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</si>
  <si>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</si>
  <si>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</si>
  <si>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</si>
  <si>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</si>
  <si>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</si>
  <si>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</si>
  <si>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</si>
  <si>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</si>
  <si>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</si>
  <si>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</si>
  <si>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</si>
  <si>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</si>
  <si>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</si>
  <si>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</si>
  <si>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</si>
  <si>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</si>
  <si>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</si>
  <si>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</si>
  <si>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</si>
  <si>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</si>
  <si>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</si>
  <si>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</si>
  <si>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</si>
  <si>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</si>
  <si>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</si>
  <si>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</si>
  <si>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</si>
  <si>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</si>
  <si>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</si>
  <si>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</si>
  <si>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</si>
  <si>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</si>
  <si>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</si>
  <si>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</si>
  <si>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</si>
  <si>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</si>
  <si>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</si>
  <si>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</si>
  <si>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</si>
  <si>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</si>
  <si>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</si>
  <si>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</si>
  <si>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</si>
  <si>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</si>
  <si>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</si>
  <si>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</si>
  <si>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</si>
  <si>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</si>
  <si>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</si>
  <si>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</si>
  <si>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</si>
  <si>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</si>
  <si>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</si>
  <si>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</si>
  <si>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</si>
  <si>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</si>
  <si>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</si>
  <si>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</si>
  <si>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</si>
  <si>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</si>
  <si>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</si>
  <si>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</si>
  <si>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</si>
  <si>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</si>
  <si>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</si>
  <si>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</si>
  <si>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</si>
  <si>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</si>
  <si>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</si>
  <si>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</si>
  <si>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</si>
  <si>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</si>
  <si>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</si>
  <si>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</si>
  <si>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</si>
  <si>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</si>
  <si>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</si>
  <si>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</si>
  <si>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</si>
  <si>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</si>
  <si>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</si>
  <si>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</si>
  <si>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</si>
  <si>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</si>
  <si>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</si>
  <si>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</si>
  <si>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</si>
  <si>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</si>
  <si>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</si>
  <si>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</si>
  <si>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</si>
  <si>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</si>
  <si>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</si>
  <si>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</si>
  <si>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</si>
  <si>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</si>
  <si>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</si>
  <si>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</si>
  <si>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</si>
  <si>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</si>
  <si>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</si>
  <si>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</si>
  <si>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</si>
  <si>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</si>
  <si>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</si>
  <si>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</si>
  <si>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</si>
  <si>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</si>
  <si>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</si>
  <si>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</si>
  <si>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</si>
  <si>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</si>
  <si>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</si>
  <si>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</si>
  <si>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</si>
  <si>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</si>
  <si>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</si>
  <si>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</si>
  <si>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</si>
  <si>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</si>
  <si>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</si>
  <si>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</si>
  <si>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</si>
  <si>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</si>
  <si>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</si>
  <si>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</si>
  <si>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</si>
  <si>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</si>
  <si>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</si>
  <si>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</si>
  <si>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</si>
  <si>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</si>
  <si>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</si>
  <si>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</si>
  <si>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</si>
  <si>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</si>
  <si>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</si>
  <si>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</si>
  <si>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</si>
  <si>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</si>
  <si>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</si>
  <si>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</si>
  <si>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</si>
  <si>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</si>
  <si>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</si>
  <si>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</si>
  <si>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</si>
  <si>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</si>
  <si>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</si>
  <si>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</si>
  <si>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</si>
  <si>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</si>
  <si>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</si>
  <si>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</si>
  <si>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</si>
  <si>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</si>
  <si>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</si>
  <si>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</si>
  <si>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</si>
  <si>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</si>
  <si>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</si>
  <si>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</si>
  <si>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</si>
  <si>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</si>
  <si>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</si>
  <si>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</si>
  <si>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</si>
  <si>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</si>
  <si>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</si>
  <si>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</si>
  <si>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</si>
  <si>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</si>
  <si>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</si>
  <si>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</si>
  <si>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</si>
  <si>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</si>
  <si>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</si>
  <si>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</si>
  <si>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</si>
  <si>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</si>
  <si>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</si>
  <si>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</si>
  <si>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</si>
  <si>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</si>
  <si>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</si>
  <si>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</si>
  <si>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</si>
  <si>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</si>
  <si>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</si>
  <si>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</si>
  <si>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</si>
  <si>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</si>
  <si>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</si>
  <si>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</si>
  <si>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</si>
  <si>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</si>
  <si>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</si>
  <si>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</si>
  <si>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</si>
  <si>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</si>
  <si>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</si>
  <si>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</si>
  <si>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</si>
  <si>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</si>
  <si>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</si>
  <si>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</si>
  <si>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</si>
  <si>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</si>
  <si>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</si>
  <si>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</si>
  <si>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</si>
  <si>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</si>
  <si>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</si>
  <si>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</si>
  <si>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</si>
  <si>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</si>
  <si>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</si>
  <si>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</si>
  <si>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</si>
  <si>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</si>
  <si>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</si>
  <si>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</si>
  <si>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</si>
  <si>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</si>
  <si>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</si>
  <si>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</si>
  <si>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</si>
  <si>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</si>
  <si>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</si>
  <si>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</si>
  <si>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</si>
  <si>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</si>
  <si>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</si>
  <si>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</si>
  <si>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</si>
  <si>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</si>
  <si>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</si>
  <si>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</si>
  <si>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</si>
  <si>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</si>
  <si>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</si>
  <si>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</si>
  <si>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</si>
  <si>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</si>
  <si>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</si>
  <si>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</si>
  <si>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</si>
  <si>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</si>
  <si>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</si>
  <si>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</si>
  <si>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</si>
  <si>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</si>
  <si>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</si>
  <si>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</si>
  <si>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</si>
  <si>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</si>
  <si>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</si>
  <si>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</si>
  <si>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</si>
  <si>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</si>
  <si>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</si>
  <si>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</si>
  <si>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</si>
  <si>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</si>
  <si>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</si>
  <si>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</si>
  <si>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</si>
  <si>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</si>
  <si>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</si>
  <si>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</si>
  <si>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</si>
  <si>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</si>
  <si>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</si>
  <si>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</si>
  <si>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</si>
  <si>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</si>
  <si>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</si>
  <si>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</si>
  <si>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</si>
  <si>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</si>
  <si>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</si>
  <si>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</si>
  <si>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</si>
  <si>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</si>
  <si>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</si>
  <si>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</si>
  <si>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</si>
  <si>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</si>
  <si>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</si>
  <si>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</si>
  <si>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</si>
  <si>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</si>
  <si>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</si>
  <si>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</si>
  <si>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</si>
  <si>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</si>
  <si>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</si>
  <si>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</si>
  <si>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</si>
  <si>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</si>
  <si>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</si>
  <si>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</si>
  <si>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</si>
  <si>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</si>
  <si>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</si>
  <si>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</si>
  <si>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</si>
  <si>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</si>
  <si>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</si>
  <si>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</si>
  <si>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</si>
  <si>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</si>
  <si>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</si>
  <si>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</si>
  <si>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</si>
  <si>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</si>
  <si>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</si>
  <si>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</si>
  <si>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</si>
  <si>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</si>
  <si>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</si>
  <si>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</si>
  <si>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</si>
  <si>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</si>
  <si>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</si>
  <si>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</si>
  <si>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</si>
  <si>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</si>
  <si>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</si>
  <si>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</si>
  <si>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</si>
  <si>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</si>
  <si>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</si>
  <si>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</si>
  <si>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</si>
  <si>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</si>
  <si>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</si>
  <si>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</si>
  <si>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</si>
  <si>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</si>
  <si>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</si>
  <si>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</si>
  <si>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</si>
  <si>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</si>
  <si>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</si>
  <si>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</si>
  <si>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</si>
  <si>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</si>
  <si>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</si>
  <si>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</si>
  <si>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</si>
  <si>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</si>
  <si>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</si>
  <si>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</si>
  <si>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</si>
  <si>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</si>
  <si>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</si>
  <si>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</si>
  <si>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</si>
  <si>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</si>
  <si>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</si>
  <si>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</si>
  <si>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</si>
  <si>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</si>
  <si>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</si>
  <si>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</si>
  <si>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</si>
  <si>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</si>
  <si>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</si>
  <si>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</si>
  <si>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</si>
  <si>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</si>
  <si>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</si>
  <si>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</si>
  <si>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</si>
  <si>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</si>
  <si>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</si>
  <si>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</si>
  <si>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</si>
  <si>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</si>
  <si>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</si>
  <si>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</si>
  <si>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</si>
  <si>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</si>
  <si>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</si>
  <si>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</si>
  <si>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</si>
  <si>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</si>
  <si>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</si>
  <si>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</si>
  <si>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</si>
  <si>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</si>
  <si>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</si>
  <si>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</si>
  <si>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</si>
  <si>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</si>
  <si>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</si>
  <si>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</si>
  <si>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</si>
  <si>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</si>
  <si>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</si>
  <si>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</si>
  <si>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</si>
  <si>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</si>
  <si>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</si>
  <si>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</si>
  <si>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</si>
  <si>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</si>
  <si>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</si>
  <si>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</si>
  <si>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</si>
  <si>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</si>
  <si>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</si>
  <si>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</si>
  <si>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</si>
  <si>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</si>
  <si>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</si>
  <si>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</si>
  <si>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</si>
  <si>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</si>
  <si>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</si>
  <si>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</si>
  <si>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</si>
  <si>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</si>
  <si>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</si>
  <si>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</si>
  <si>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</si>
  <si>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</si>
  <si>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</si>
  <si>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</si>
  <si>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</si>
  <si>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</si>
  <si>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</si>
  <si>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</si>
  <si>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</si>
  <si>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</si>
  <si>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</si>
  <si>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</si>
  <si>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</si>
  <si>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</si>
  <si>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</si>
  <si>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</si>
  <si>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</si>
  <si>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</si>
  <si>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</si>
  <si>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</si>
  <si>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</si>
  <si>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</si>
  <si>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</si>
  <si>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</si>
  <si>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</si>
  <si>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</si>
  <si>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</si>
  <si>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</si>
  <si>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</si>
  <si>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</si>
  <si>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</si>
  <si>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</si>
  <si>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</si>
  <si>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</si>
  <si>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</si>
  <si>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</si>
  <si>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</si>
  <si>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</si>
  <si>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</si>
  <si>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</si>
  <si>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</si>
  <si>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</si>
  <si>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</si>
  <si>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</si>
  <si>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</si>
  <si>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</si>
  <si>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</si>
  <si>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</si>
  <si>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</si>
  <si>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</si>
  <si>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</si>
  <si>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</si>
  <si>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</si>
  <si>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</si>
  <si>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</si>
  <si>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</si>
  <si>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</si>
  <si>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</si>
  <si>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</si>
  <si>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</si>
  <si>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</si>
  <si>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</si>
  <si>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</si>
  <si>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</si>
  <si>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</si>
  <si>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</si>
  <si>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</si>
  <si>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</si>
  <si>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</si>
  <si>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</si>
  <si>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</si>
  <si>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</si>
  <si>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</si>
  <si>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</si>
  <si>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</si>
  <si>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</si>
  <si>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</si>
  <si>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</si>
  <si>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</si>
  <si>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</si>
  <si>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</si>
  <si>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</si>
  <si>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</si>
  <si>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</si>
  <si>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</si>
  <si>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</si>
  <si>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</si>
  <si>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</si>
  <si>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</si>
  <si>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</si>
  <si>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</si>
  <si>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</si>
  <si>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</si>
  <si>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</si>
  <si>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</si>
  <si>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</si>
  <si>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</si>
  <si>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</si>
  <si>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</si>
  <si>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</si>
  <si>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</si>
  <si>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</si>
  <si>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</si>
  <si>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</si>
  <si>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</si>
  <si>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</si>
  <si>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</si>
  <si>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</si>
  <si>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</si>
  <si>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</si>
  <si>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</si>
  <si>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</si>
  <si>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</si>
  <si>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</si>
  <si>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</si>
  <si>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</si>
  <si>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</si>
  <si>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</si>
  <si>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</si>
  <si>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</si>
  <si>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</si>
  <si>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</si>
  <si>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</si>
  <si>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</si>
  <si>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</si>
  <si>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</si>
  <si>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</si>
  <si>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</si>
  <si>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</si>
  <si>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</si>
  <si>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</si>
  <si>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</si>
  <si>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</si>
  <si>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</si>
  <si>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</si>
  <si>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</si>
  <si>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</si>
  <si>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</si>
  <si>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</si>
  <si>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</si>
  <si>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</si>
  <si>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</si>
  <si>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</si>
  <si>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</si>
  <si>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</si>
  <si>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</si>
  <si>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</si>
  <si>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</si>
  <si>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</si>
  <si>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</si>
  <si>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</si>
  <si>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</si>
  <si>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</si>
  <si>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</si>
  <si>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</si>
  <si>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</si>
  <si>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</si>
  <si>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</si>
  <si>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</si>
  <si>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</si>
  <si>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</si>
  <si>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</si>
  <si>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</si>
  <si>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</si>
  <si>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</si>
  <si>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</si>
  <si>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</si>
  <si>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</si>
  <si>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</si>
  <si>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</si>
  <si>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</si>
  <si>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</si>
  <si>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</si>
  <si>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</si>
  <si>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</si>
  <si>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</si>
  <si>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</si>
  <si>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</si>
  <si>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</si>
  <si>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</si>
  <si>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</si>
  <si>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</si>
  <si>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</si>
  <si>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</si>
  <si>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</si>
  <si>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</si>
  <si>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</si>
  <si>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</si>
  <si>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</si>
  <si>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</si>
  <si>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</si>
  <si>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</si>
  <si>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</si>
  <si>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</si>
  <si>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</si>
  <si>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</si>
  <si>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</si>
  <si>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</si>
  <si>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</si>
  <si>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</si>
  <si>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</si>
  <si>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</si>
  <si>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</si>
  <si>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</si>
  <si>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</si>
  <si>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</si>
  <si>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</si>
  <si>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</si>
  <si>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</si>
  <si>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</si>
  <si>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</si>
  <si>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</si>
  <si>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</si>
  <si>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</si>
  <si>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</si>
  <si>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</si>
  <si>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</si>
  <si>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</si>
  <si>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</si>
  <si>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</si>
  <si>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</si>
  <si>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</si>
  <si>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</si>
  <si>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</si>
  <si>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</si>
  <si>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</si>
  <si>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</si>
  <si>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</si>
  <si>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</si>
  <si>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</si>
  <si>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</si>
  <si>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</si>
  <si>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</si>
  <si>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</si>
  <si>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</si>
  <si>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</si>
  <si>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</si>
  <si>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</si>
  <si>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</si>
  <si>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</si>
  <si>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</si>
  <si>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</si>
  <si>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</si>
  <si>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</si>
  <si>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</si>
  <si>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</si>
  <si>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</si>
  <si>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</si>
  <si>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</si>
  <si>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</si>
  <si>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</si>
  <si>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</si>
  <si>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</si>
  <si>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</si>
  <si>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</si>
  <si>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</si>
  <si>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</si>
  <si>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</si>
  <si>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</si>
  <si>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</si>
  <si>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</si>
  <si>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</si>
  <si>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</si>
  <si>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</si>
  <si>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</si>
  <si>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</si>
  <si>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</si>
  <si>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</si>
  <si>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</si>
  <si>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</si>
  <si>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</si>
  <si>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</si>
  <si>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</si>
  <si>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</si>
  <si>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</si>
  <si>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</si>
  <si>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</si>
  <si>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</si>
  <si>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</si>
  <si>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</si>
  <si>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</si>
  <si>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</si>
  <si>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</si>
  <si>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</si>
  <si>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</si>
  <si>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</si>
  <si>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</si>
  <si>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</si>
  <si>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</si>
  <si>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</si>
  <si>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</si>
  <si>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</si>
  <si>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</si>
  <si>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</si>
  <si>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</si>
  <si>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</si>
  <si>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</si>
  <si>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</si>
  <si>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</si>
  <si>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</si>
  <si>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</si>
  <si>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</si>
  <si>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</si>
  <si>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</si>
  <si>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</si>
  <si>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</si>
  <si>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</si>
  <si>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</si>
  <si>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</si>
  <si>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</si>
  <si>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</si>
  <si>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</si>
  <si>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</si>
  <si>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</si>
  <si>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</si>
  <si>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</si>
  <si>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</si>
  <si>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</si>
  <si>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</si>
  <si>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</si>
  <si>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</si>
  <si>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</si>
  <si>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</si>
  <si>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</si>
  <si>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</si>
  <si>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</si>
  <si>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</si>
  <si>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</si>
  <si>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</si>
  <si>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</si>
  <si>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</si>
  <si>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</si>
  <si>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</si>
  <si>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</si>
  <si>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</si>
  <si>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</si>
  <si>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</si>
  <si>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</si>
  <si>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</si>
  <si>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</si>
  <si>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</si>
  <si>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</si>
  <si>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</si>
  <si>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</si>
  <si>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</si>
  <si>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</si>
  <si>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</si>
  <si>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</si>
  <si>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</si>
  <si>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</si>
  <si>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</si>
  <si>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</si>
  <si>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</si>
  <si>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</si>
  <si>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</si>
  <si>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</si>
  <si>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</si>
  <si>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</si>
  <si>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</si>
  <si>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</si>
  <si>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</si>
  <si>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</si>
  <si>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</si>
  <si>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</si>
  <si>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</si>
  <si>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</si>
  <si>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</si>
  <si>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</si>
  <si>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</si>
  <si>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</si>
  <si>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</si>
  <si>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</si>
  <si>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</si>
  <si>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</si>
  <si>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</si>
  <si>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</si>
  <si>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</si>
  <si>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</si>
  <si>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</si>
  <si>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</si>
  <si>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</si>
  <si>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</si>
  <si>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</si>
  <si>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</si>
  <si>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</si>
  <si>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</si>
  <si>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</si>
  <si>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</si>
  <si>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</si>
  <si>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</si>
  <si>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</si>
  <si>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</si>
  <si>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</si>
  <si>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</si>
  <si>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</si>
  <si>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</si>
  <si>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</si>
  <si>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</si>
  <si>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</si>
  <si>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</si>
  <si>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</si>
  <si>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</si>
  <si>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</si>
  <si>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</si>
  <si>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</si>
  <si>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</si>
  <si>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</si>
  <si>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</si>
  <si>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</si>
  <si>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</si>
  <si>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</si>
  <si>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</si>
  <si>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</si>
  <si>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</si>
  <si>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</si>
  <si>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</si>
  <si>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</si>
  <si>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</si>
  <si>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</si>
  <si>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</si>
  <si>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</si>
  <si>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</si>
  <si>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</si>
  <si>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</si>
  <si>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</si>
  <si>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</si>
  <si>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</si>
  <si>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</si>
  <si>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</si>
  <si>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</si>
  <si>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</si>
  <si>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</si>
  <si>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</si>
  <si>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</si>
  <si>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</si>
  <si>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</si>
  <si>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</si>
  <si>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</si>
  <si>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</si>
  <si>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</si>
  <si>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</si>
  <si>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</si>
  <si>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</si>
  <si>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</si>
  <si>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</si>
  <si>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</si>
  <si>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</si>
  <si>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</si>
  <si>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</si>
  <si>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</si>
  <si>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</si>
  <si>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</si>
  <si>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</si>
  <si>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</si>
  <si>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</si>
  <si>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</si>
  <si>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</si>
  <si>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</si>
  <si>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</si>
  <si>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</si>
  <si>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</si>
  <si>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</si>
  <si>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</si>
  <si>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</si>
  <si>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</si>
  <si>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</si>
  <si>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</si>
  <si>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</si>
  <si>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</si>
  <si>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</si>
  <si>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</si>
  <si>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</si>
  <si>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</si>
  <si>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</si>
  <si>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</si>
  <si>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</si>
  <si>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</si>
  <si>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</si>
  <si>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</si>
  <si>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</si>
  <si>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</si>
  <si>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</si>
  <si>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</si>
  <si>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</si>
  <si>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</si>
  <si>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</si>
  <si>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</si>
  <si>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</si>
  <si>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</si>
  <si>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</si>
  <si>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</si>
  <si>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</si>
  <si>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</si>
  <si>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</si>
  <si>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</si>
  <si>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</si>
  <si>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</si>
  <si>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</si>
  <si>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</si>
  <si>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</si>
  <si>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</si>
  <si>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</si>
  <si>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</si>
  <si>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</si>
  <si>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</si>
  <si>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</si>
  <si>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</si>
  <si>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</si>
  <si>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</si>
  <si>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</si>
  <si>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</si>
  <si>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</si>
  <si>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</si>
  <si>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</si>
  <si>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</si>
  <si>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</si>
  <si>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</si>
  <si>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</si>
  <si>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</si>
  <si>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</si>
  <si>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</si>
  <si>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</si>
  <si>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</si>
  <si>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</si>
  <si>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</si>
  <si>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</si>
  <si>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</si>
  <si>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</si>
  <si>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</si>
  <si>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</si>
  <si>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</si>
  <si>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</si>
  <si>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</si>
  <si>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</si>
  <si>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</si>
  <si>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</si>
  <si>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</si>
  <si>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</si>
  <si>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</si>
  <si>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</si>
  <si>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</si>
  <si>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</si>
  <si>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</si>
  <si>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</si>
  <si>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</si>
  <si>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</si>
  <si>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</si>
  <si>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</si>
  <si>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</si>
  <si>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</si>
  <si>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</si>
  <si>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</si>
  <si>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</si>
  <si>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</si>
  <si>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</si>
  <si>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</si>
  <si>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</si>
  <si>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</si>
  <si>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</si>
  <si>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</si>
  <si>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</si>
  <si>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</si>
  <si>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</si>
  <si>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</si>
  <si>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</si>
  <si>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</si>
  <si>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</si>
  <si>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</si>
  <si>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</si>
  <si>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</si>
  <si>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</si>
  <si>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</si>
  <si>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</si>
  <si>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</si>
  <si>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</si>
  <si>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</si>
  <si>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</si>
  <si>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</si>
  <si>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</si>
  <si>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</si>
  <si>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</si>
  <si>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</si>
  <si>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</si>
  <si>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</si>
  <si>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</si>
  <si>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</si>
  <si>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</si>
  <si>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</si>
  <si>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</si>
  <si>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</si>
  <si>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</si>
  <si>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</si>
  <si>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</si>
  <si>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</si>
  <si>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</si>
  <si>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</si>
  <si>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</si>
  <si>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</si>
  <si>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</si>
  <si>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</si>
  <si>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</si>
  <si>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</si>
  <si>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</si>
  <si>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</si>
  <si>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</si>
  <si>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</si>
  <si>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</si>
  <si>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</si>
  <si>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</si>
  <si>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</si>
  <si>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</si>
  <si>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</si>
  <si>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</si>
  <si>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</si>
  <si>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</si>
  <si>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</si>
  <si>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</si>
  <si>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</si>
  <si>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</si>
  <si>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</si>
  <si>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</si>
  <si>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</si>
  <si>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</si>
  <si>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</si>
  <si>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</si>
  <si>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</si>
  <si>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</si>
  <si>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</si>
  <si>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</si>
  <si>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</si>
  <si>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PCM-20251022-00001593</t>
  </si>
  <si>
    <t>Power is available in the meter but not passing to the site due to underground power cable is damaged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</si>
</sst>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7" totalsRowShown="0" headerRowDxfId="31" dataDxfId="30" headerRowBorderDxfId="28" tableBorderDxfId="29">
  <autoFilter ref="A1:L5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289.76920000000246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9.2742115740766167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45952.717625925929</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45952.717625925929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45952.717625925929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45952.717625925929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45952.717625925929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45952.717625925929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45952.717625925929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45952.717625925929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45952.717625925929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45952.717625925929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45952.717625925929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45952.717625925929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45952.717625925929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45952.717625925929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45952.717625925929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45952.717625925929</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45952.717625925929</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45952.717625925929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45952.717625925929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45952.717625925929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45952.717625925929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45952.717625925929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45952.717625925929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45952.717625925929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45952.717625925929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45952.717625925929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45952.717625925929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45952.717625925929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45952.717625925929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45952.717625925929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45952.717625925929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45952.717625925929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45952.717625925929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45952.717625925929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45952.717625925929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45952.717625925929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45952.717625925929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45952.717625925929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45952.717625925929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45952.717625925929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45952.717625925929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45952.717625925929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45952.717625925929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45952.717625925929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45952.717625925929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45952.717625925929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45952.717625925929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45952.717625925929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45952.717625925929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45952.717625925929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45952.717625925929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45952.717625925929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45952.717625925929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45952.717625925929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45952.717625925929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45952.717625925929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45952.717625925929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45952.717625925929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45952.717625925929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45952.717625925929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45952.717625925929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45952.717625925929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45952.717625925929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45952.717625925929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45952.717625925929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45952.717625925929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45952.717625925929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45952.717625925929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45952.717625925929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45952.717625925929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45952.717625925929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45952.717625925929</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45952.717625925929</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CAB9967F-A103-4B20-B5B7-988A5908630B}"/>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127.71778796296712</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8.22185046296363</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45952.717625925929</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45952.717625925929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45952.717625925929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45952.717625925929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45952.717625925929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45952.717625925929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45952.717625925929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45952.717625925929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45952.717625925929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45952.717625925929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45952.717625925929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45952.717625925929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45952.717625925929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45952.717625925929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45952.717625925929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45952.717625925929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45952.717625925929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45952.717625925929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45952.717625925929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45952.717625925929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45952.717625925929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45952.717625925929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45952.717625925929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45952.717625925929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45952.717625925929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45952.717625925929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45952.717625925929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45952.717625925929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45952.717625925929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45952.717625925929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45952.717625925929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45952.717625925929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45952.717625925929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45952.717625925929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45952.717625925929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45952.717625925929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45952.717625925929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45952.717625925929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45952.717625925929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45952.717625925929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45952.717625925929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45952.717625925929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45952.717625925929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45952.717625925929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45952.717625925929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45952.717625925929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45952.717625925929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45952.717625925929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45952.717625925929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45952.717625925929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45952.717625925929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45952.717625925929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45952.717625925929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45952.717625925929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45952.717625925929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45952.717625925929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45952.717625925929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45952.717625925929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45952.717625925929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45952.717625925929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45952.717625925929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45952.717625925929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45952.717625925929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45952.717625925929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45952.717625925929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45952.717625925929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45952.717625925929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45952.717625925929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45952.717625925929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45952.717625925929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45952.717625925929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45952.717625925929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45952.717625925929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45952.717625925929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45952.717625925929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45952.717625925929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45952.717625925929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45952.717625925929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45952.717625925929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45952.717625925929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45952.717625925929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45952.717625925929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45952.717625925929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45952.717625925929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45952.717625925929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45952.717625925929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45952.717625925929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45952.717625925929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45952.717625925929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45952.717625925929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45952.717625925929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45952.717625925929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45952.717625925929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45952.717625925929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45952.717625925929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45952.717625925929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45952.717625925929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45952.717625925929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45952.717625925929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45952.717625925929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45952.717625925929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45952.717625925929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45952.717625925929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45952.717625925929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45952.717625925929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45952.717625925929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45952.717625925929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45952.717625925929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45952.717625925929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45952.717625925929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45952.717625925929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45952.717625925929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45952.717625925929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45952.717625925929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45952.717625925929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45952.717625925929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45952.717625925929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45952.717625925929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45952.717625925929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45952.717625925929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45952.717625925929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45952.717625925929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45952.717625925929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45952.717625925929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45952.717625925929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45952.717625925929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45952.717625925929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45952.717625925929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45952.717625925929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45952.717625925929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45952.717625925929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45952.717625925929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45952.717625925929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45952.717625925929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45952.717625925929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45952.717625925929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45952.717625925929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45952.717625925929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45952.717625925929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45952.717625925929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45952.717625925929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45952.717625925929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45952.717625925929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45952.717625925929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45952.717625925929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45952.717625925929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45952.717625925929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45952.717625925929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45952.717625925929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45952.717625925929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45952.717625925929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45952.717625925929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45952.717625925929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45952.717625925929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45952.717625925929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45952.717625925929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45952.717625925929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45952.717625925929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45952.717625925929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45952.717625925929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45952.717625925929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45952.717625925929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45952.717625925929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45952.717625925929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45952.717625925929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45952.717625925929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45952.717625925929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45952.717625925929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45952.717625925929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45952.717625925929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45952.717625925929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45952.717625925929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45952.717625925929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45952.717625925929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45952.717625925929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45952.717625925929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45952.717625925929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45952.717625925929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45952.717625925929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45952.717625925929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45952.717625925929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45952.717625925929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45952.717625925929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45952.717625925929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45952.717625925929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45952.717625925929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45952.717625925929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45952.717625925929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45952.717625925929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45952.717625925929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45952.717625925929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45952.717625925929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45952.717625925929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45952.717625925929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45952.717625925929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45952.717625925929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45952.717625925929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45952.717625925929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45952.717625925929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45952.717625925929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45952.717625925929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45952.717625925929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45952.717625925929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45952.717625925929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45952.717625925929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45952.717625925929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45952.717625925929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45952.717625925929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45952.717625925929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45952.717625925929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45952.717625925929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45952.717625925929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45952.717625925929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45952.717625925929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45952.717625925929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45952.717625925929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45952.717625925929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45952.717625925929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45952.717625925929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45952.717625925929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45952.717625925929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45952.717625925929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45952.717625925929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45952.717625925929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45952.717625925929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45952.717625925929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45952.717625925929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45952.717625925929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45952.717625925929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45952.717625925929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45952.717625925929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45952.717625925929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45952.717625925929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45952.717625925929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45952.717625925929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45952.717625925929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45952.717625925929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45952.717625925929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45952.717625925929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45952.717625925929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45952.717625925929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45952.717625925929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45952.717625925929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45952.717625925929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45952.717625925929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45952.717625925929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45952.717625925929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45952.717625925929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45952.717625925929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45952.717625925929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45952.717625925929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45952.717625925929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45952.717625925929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45952.717625925929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45952.717625925929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45952.717625925929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45952.717625925929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45952.717625925929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45952.717625925929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45952.717625925929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45952.717625925929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45952.717625925929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45952.717625925929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45952.717625925929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45952.717625925929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45952.717625925929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45952.717625925929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45952.717625925929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45952.717625925929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45952.717625925929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45952.717625925929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45952.717625925929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45952.717625925929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45952.717625925929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45952.717625925929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45952.717625925929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45952.717625925929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45952.717625925929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45952.717625925929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45952.717625925929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45952.717625925929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45952.717625925929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45952.717625925929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45952.717625925929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45952.717625925929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45952.717625925929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45952.717625925929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45952.717625925929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45952.717625925929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45952.717625925929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45952.717625925929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45952.717625925929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45952.717625925929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45952.717625925929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45952.717625925929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45952.717625925929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45952.717625925929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45952.717625925929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45952.717625925929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45952.717625925929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45952.717625925929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45952.717625925929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45952.717625925929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45952.717625925929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45952.717625925929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45952.717625925929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45952.717625925929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45952.717625925929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45952.717625925929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45952.717625925929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45952.717625925929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45952.717625925929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45952.717625925929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45952.717625925929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45952.717625925929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45952.717625925929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45952.717625925929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45952.717625925929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45952.717625925929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45952.717625925929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45952.717625925929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45952.717625925929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45952.717625925929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45952.717625925929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45952.717625925929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45952.717625925929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45952.717625925929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45952.717625925929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45952.717625925929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45952.717625925929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45952.717625925929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45952.717625925929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45952.717625925929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45952.717625925929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45952.717625925929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45952.717625925929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45952.717625925929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45952.717625925929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45952.717625925929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45952.717625925929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45952.717625925929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45952.717625925929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45952.717625925929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45952.717625925929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45952.717625925929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45952.717625925929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45952.717625925929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45952.717625925929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45952.717625925929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45952.717625925929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45952.717625925929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45952.717625925929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45952.717625925929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45952.717625925929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45952.717625925929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45952.717625925929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45952.717625925929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45952.717625925929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45952.717625925929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45952.717625925929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45952.717625925929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45952.717625925929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45952.717625925929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45952.717625925929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45952.717625925929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45952.717625925929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45952.717625925929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45952.717625925929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45952.717625925929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45952.717625925929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45952.717625925929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45952.717625925929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45952.717625925929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45952.717625925929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45952.717625925929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45952.717625925929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45952.717625925929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45952.717625925929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45952.717625925929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45952.717625925929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45952.717625925929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45952.717625925929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45952.717625925929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45952.717625925929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45952.717625925929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45952.717625925929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45952.717625925929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45952.717625925929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45952.717625925929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45952.717625925929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45952.717625925929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45952.717625925929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45952.717625925929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45952.717625925929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45952.717625925929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45952.717625925929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45952.717625925929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45952.717625925929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45952.717625925929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45952.717625925929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45952.717625925929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45952.717625925929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45952.717625925929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45952.717625925929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45952.717625925929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45952.717625925929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45952.717625925929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45952.717625925929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45952.717625925929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45952.717625925929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45952.717625925929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45952.717625925929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45952.717625925929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45952.717625925929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45952.717625925929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45952.717625925929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45952.717625925929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45952.717625925929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45952.717625925929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45952.717625925929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45952.717625925929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45952.717625925929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45952.717625925929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45952.717625925929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45952.717625925929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45952.717625925929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45952.717625925929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45952.717625925929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45952.717625925929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45952.717625925929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45952.717625925929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45952.717625925929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45952.717625925929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45952.717625925929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45952.717625925929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45952.717625925929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45952.717625925929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45952.717625925929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45952.717625925929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45952.717625925929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45952.717625925929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45952.717625925929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45952.717625925929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45952.717625925929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45952.717625925929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45952.717625925929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45952.717625925929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45952.717625925929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45952.717625925929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45952.717625925929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45952.717625925929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45952.717625925929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45952.717625925929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45952.717625925929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45952.717625925929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45952.717625925929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45952.717625925929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45952.717625925929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45952.717625925929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45952.717625925929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45952.717625925929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45952.717625925929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45952.717625925929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45952.717625925929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45952.717625925929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45952.717625925929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45952.717625925929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45952.717625925929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45952.717625925929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45952.717625925929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45952.717625925929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45952.717625925929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45952.717625925929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45952.717625925929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45952.717625925929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45952.717625925929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45952.717625925929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45952.717625925929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45952.717625925929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45952.717625925929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45952.717625925929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45952.717625925929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45952.717625925929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45952.717625925929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45952.717625925929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45952.717625925929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45952.717625925929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45952.717625925929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45952.717625925929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45952.717625925929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45952.717625925929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45952.717625925929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45952.717625925929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45952.717625925929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45952.717625925929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45952.717625925929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45952.717625925929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45952.717625925929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45952.717625925929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45952.717625925929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45952.717625925929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45952.717625925929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45952.717625925929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45952.717625925929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45952.717625925929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45952.717625925929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45952.717625925929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45952.717625925929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45952.717625925929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45952.717625925929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45952.717625925929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45952.717625925929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45952.717625925929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45952.717625925929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45952.717625925929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45952.717625925929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45952.717625925929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45952.717625925929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45952.717625925929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45952.717625925929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45952.717625925929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45952.717625925929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45952.717625925929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45952.717625925929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45952.717625925929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45952.717625925929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45952.717625925929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45952.717625925929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45952.717625925929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45952.717625925929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45952.717625925929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45952.717625925929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45952.717625925929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45952.717625925929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45952.717625925929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45952.717625925929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45952.717625925929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45952.717625925929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45952.717625925929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45952.717625925929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45952.717625925929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45952.717625925929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45952.717625925929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45952.717625925929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45952.717625925929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45952.717625925929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45952.717625925929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45952.717625925929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45952.717625925929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45952.717625925929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45952.717625925929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45952.717625925929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45952.717625925929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45952.717625925929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45952.717625925929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45952.717625925929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45952.717625925929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45952.717625925929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45952.717625925929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45952.717625925929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45952.717625925929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45952.717625925929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45952.717625925929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45952.717625925929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45952.717625925929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45952.717625925929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45952.717625925929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45952.717625925929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45952.717625925929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45952.717625925929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45952.717625925929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45952.717625925929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45952.717625925929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45952.717625925929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45952.717625925929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45952.717625925929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45952.717625925929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45952.717625925929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45952.717625925929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45952.717625925929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45952.717625925929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45952.717625925929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45952.717625925929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45952.717625925929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45952.717625925929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45952.717625925929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45952.717625925929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45952.717625925929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45952.717625925929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45952.717625925929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45952.717625925929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45952.717625925929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45952.717625925929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45952.717625925929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45952.717625925929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45952.717625925929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45952.717625925929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45952.717625925929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45952.717625925929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45952.717625925929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45952.717625925929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45952.717625925929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45952.717625925929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45952.717625925929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45952.717625925929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45952.717625925929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45952.717625925929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45952.717625925929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45952.717625925929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45952.717625925929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45952.717625925929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45952.717625925929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45952.717625925929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45952.717625925929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45952.717625925929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45952.717625925929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45952.717625925929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45952.717625925929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45952.717625925929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45952.717625925929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45952.717625925929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45952.717625925929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45952.717625925929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45952.717625925929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45952.717625925929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45952.717625925929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45952.717625925929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45952.717625925929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45952.717625925929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45952.717625925929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45952.717625925929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45952.717625925929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45952.717625925929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45952.717625925929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45952.717625925929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45952.717625925929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45952.717625925929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45952.717625925929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45952.717625925929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45952.717625925929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45952.717625925929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45952.717625925929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45952.717625925929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45952.717625925929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45952.717625925929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45952.717625925929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45952.717625925929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45952.717625925929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45952.717625925929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45952.717625925929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45952.717625925929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45952.717625925929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45952.717625925929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45952.717625925929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45952.717625925929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45952.717625925929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45952.717625925929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45952.717625925929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45952.717625925929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45952.717625925929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45952.717625925929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45952.717625925929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45952.717625925929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45952.717625925929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45952.717625925929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45952.717625925929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45952.717625925929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45952.717625925929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45952.717625925929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45952.717625925929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45952.717625925929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45952.717625925929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45952.717625925929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45952.717625925929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45952.717625925929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45952.717625925929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45952.717625925929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45952.717625925929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45952.717625925929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45952.717625925929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45952.717625925929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45952.717625925929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45952.717625925929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45952.717625925929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45952.717625925929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45952.717625925929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45952.717625925929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45952.717625925929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45952.717625925929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45952.717625925929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45952.717625925929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45952.717625925929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45952.717625925929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45952.717625925929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45952.717625925929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45952.717625925929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45952.717625925929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45952.717625925929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45952.717625925929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45952.717625925929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45952.717625925929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45952.717625925929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45952.717625925929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45952.717625925929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45952.717625925929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45952.717625925929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45952.717625925929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45952.717625925929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45952.717625925929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45952.717625925929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45952.717625925929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45952.717625925929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45952.717625925929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45952.717625925929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45952.717625925929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45952.717625925929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45952.717625925929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45952.717625925929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45952.717625925929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45952.717625925929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45952.717625925929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45952.717625925929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45952.717625925929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45952.717625925929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45952.717625925929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45952.717625925929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45952.717625925929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45952.717625925929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45952.717625925929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45952.717625925929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45952.717625925929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45952.717625925929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45952.717625925929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45952.717625925929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45952.717625925929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45952.717625925929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45952.717625925929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45952.717625925929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45952.717625925929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45952.717625925929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45952.717625925929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45952.717625925929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45952.717625925929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45952.717625925929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45952.717625925929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45952.717625925929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45952.717625925929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45952.717625925929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45952.717625925929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45952.717625925929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45952.717625925929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45952.717625925929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45952.717625925929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45952.717625925929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45952.717625925929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45952.717625925929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45952.717625925929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45952.717625925929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45952.717625925929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45952.717625925929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45952.717625925929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45952.717625925929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45952.717625925929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45952.717625925929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45952.717625925929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45952.717625925929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45952.717625925929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45952.717625925929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45952.717625925929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45952.717625925929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45952.717625925929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45952.717625925929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45952.717625925929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45952.717625925929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45952.717625925929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45952.717625925929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45952.717625925929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45952.717625925929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45952.717625925929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45952.717625925929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45952.717625925929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45952.717625925929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45952.717625925929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45952.717625925929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45952.717625925929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45952.717625925929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45952.717625925929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45952.717625925929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45952.717625925929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45952.717625925929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45952.717625925929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45952.717625925929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45952.717625925929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45952.717625925929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45952.717625925929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45952.717625925929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45952.717625925929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45952.717625925929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45952.717625925929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45952.717625925929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45952.717625925929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45952.717625925929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45952.717625925929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45952.717625925929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45952.717625925929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45952.717625925929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45952.717625925929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45952.717625925929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45952.717625925929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45952.717625925929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45952.717625925929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45952.717625925929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45952.717625925929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45952.717625925929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45952.717625925929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45952.717625925929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45952.717625925929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45952.717625925929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45952.717625925929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45952.717625925929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45952.717625925929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45952.717625925929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45952.717625925929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45952.717625925929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45952.717625925929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45952.717625925929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45952.717625925929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45952.717625925929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45952.717625925929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45952.717625925929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45952.717625925929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45952.717625925929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45952.717625925929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45952.717625925929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45952.717625925929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45952.717625925929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45952.717625925929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45952.717625925929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45952.717625925929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45952.717625925929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45952.717625925929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45952.717625925929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45952.717625925929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45952.717625925929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45952.717625925929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45952.717625925929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45952.717625925929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45952.717625925929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45952.717625925929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45952.717625925929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45952.717625925929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45952.717625925929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45952.717625925929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45952.717625925929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45952.717625925929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45952.717625925929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45952.717625925929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45952.717625925929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45952.717625925929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45952.717625925929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45952.717625925929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45952.717625925929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45952.717625925929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45952.717625925929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45952.717625925929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45952.717625925929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45952.717625925929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45952.717625925929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45952.717625925929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45952.717625925929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45952.717625925929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45952.717625925929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45952.717625925929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45952.717625925929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45952.717625925929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45952.717625925929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45952.717625925929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45952.717625925929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45952.717625925929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45952.717625925929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45952.717625925929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45952.717625925929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45952.717625925929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45952.717625925929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45952.717625925929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45952.717625925929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45952.717625925929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45952.717625925929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45952.717625925929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45952.717625925929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45952.717625925929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45952.717625925929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45952.717625925929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45952.717625925929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45952.717625925929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45952.717625925929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45952.717625925929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45952.717625925929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45952.717625925929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45952.717625925929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45952.717625925929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45952.717625925929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45952.717625925929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45952.717625925929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45952.717625925929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45952.717625925929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45952.717625925929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45952.717625925929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45952.717625925929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45952.717625925929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45952.717625925929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45952.717625925929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45952.717625925929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45952.717625925929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45952.717625925929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45952.717625925929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45952.717625925929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45952.717625925929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45952.717625925929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45952.717625925929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45952.717625925929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45952.717625925929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45952.717625925929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45952.717625925929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45952.717625925929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45952.717625925929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45952.717625925929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45952.717625925929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45952.717625925929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45952.717625925929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45952.717625925929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45952.717625925929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45952.717625925929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45952.717625925929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45952.717625925929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45952.717625925929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45952.717625925929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45952.717625925929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45952.717625925929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45952.717625925929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45952.717625925929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45952.717625925929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45952.717625925929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45952.717625925929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45952.717625925929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45952.717625925929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45952.717625925929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45952.717625925929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45952.717625925929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45952.717625925929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45952.717625925929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45952.717625925929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45952.717625925929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45952.717625925929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45952.717625925929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45952.717625925929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45952.717625925929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45952.717625925929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45952.717625925929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45952.717625925929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45952.717625925929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45952.717625925929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45952.717625925929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45952.717625925929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45952.717625925929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45952.717625925929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45952.717625925929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45952.717625925929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45952.717625925929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45952.717625925929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45952.717625925929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45952.717625925929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45952.717625925929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45952.717625925929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45952.717625925929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45952.717625925929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45952.717625925929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45952.717625925929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45952.717625925929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45952.717625925929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45952.717625925929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45952.717625925929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45952.717625925929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45952.717625925929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45952.717625925929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45952.717625925929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45952.717625925929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45952.717625925929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45952.717625925929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45952.717625925929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45952.717625925929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45952.717625925929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45952.717625925929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45952.717625925929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45952.717625925929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45952.717625925929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45952.717625925929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45952.717625925929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45952.717625925929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45952.717625925929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45952.717625925929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45952.717625925929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45952.717625925929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45952.717625925929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45952.717625925929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45952.717625925929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45952.717625925929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45952.717625925929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45952.717625925929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45952.717625925929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45952.717625925929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45952.717625925929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45952.717625925929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45952.717625925929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45952.717625925929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45952.717625925929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45952.717625925929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45952.717625925929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45952.717625925929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45952.717625925929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45952.717625925929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45952.717625925929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45952.717625925929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45952.717625925929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45952.717625925929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45952.717625925929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45952.717625925929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45952.717625925929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45952.717625925929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45952.717625925929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45952.717625925929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45952.717625925929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45952.717625925929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45952.717625925929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45952.717625925929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45952.717625925929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45952.717625925929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45952.717625925929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45952.717625925929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45952.717625925929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45952.717625925929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45952.717625925929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45952.717625925929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45952.717625925929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45952.717625925929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45952.717625925929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45952.717625925929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45952.717625925929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45952.717625925929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45952.717625925929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45952.717625925929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45952.717625925929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45952.717625925929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45952.717625925929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45952.717625925929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45952.717625925929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45952.717625925929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45952.717625925929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45952.717625925929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45952.717625925929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45952.717625925929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45952.717625925929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45952.717625925929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45952.717625925929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45952.717625925929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45952.717625925929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45952.717625925929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45952.717625925929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45952.717625925929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45952.717625925929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45952.717625925929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45952.717625925929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45952.717625925929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45952.717625925929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45952.717625925929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45952.717625925929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45952.717625925929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45952.717625925929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45952.717625925929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45952.717625925929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45952.717625925929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45952.717625925929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45952.717625925929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45952.717625925929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45952.717625925929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45952.717625925929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45952.717625925929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45952.717625925929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45952.717625925929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45952.717625925929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45952.717625925929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45952.717625925929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45952.717625925929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45952.717625925929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45952.717625925929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45952.717625925929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45952.717625925929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45952.717625925929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45952.717625925929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45952.717625925929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45952.717625925929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45952.717625925929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45952.717625925929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45952.717625925929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45952.717625925929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45952.717625925929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45952.717625925929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45952.717625925929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45952.717625925929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45952.717625925929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45952.717625925929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45952.717625925929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45952.717625925929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45952.717625925929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45952.717625925929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45952.717625925929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45952.717625925929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45952.717625925929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45952.717625925929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45952.717625925929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45952.717625925929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45952.717625925929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45952.717625925929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45952.717625925929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45952.717625925929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45952.717625925929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45952.717625925929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45952.717625925929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45952.717625925929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45952.717625925929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45952.717625925929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45952.717625925929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45952.717625925929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45952.717625925929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45952.717625925929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45952.717625925929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45952.717625925929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45952.717625925929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45952.717625925929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45952.717625925929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45952.717625925929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45952.717625925929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45952.717625925929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45952.717625925929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45952.717625925929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45952.717625925929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45952.717625925929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45952.717625925929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45952.717625925929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45952.717625925929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45952.717625925929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45952.717625925929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45952.717625925929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45952.717625925929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45952.717625925929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45952.717625925929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45952.717625925929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45952.717625925929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45952.717625925929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45952.717625925929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45952.717625925929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45952.717625925929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45952.717625925929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45952.717625925929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45952.717625925929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45952.717625925929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45952.717625925929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45952.717625925929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45952.717625925929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45952.717625925929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45952.717625925929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45952.717625925929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45952.717625925929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45952.717625925929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45952.717625925929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45952.717625925929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45952.717625925929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45952.717625925929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45952.717625925929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45952.717625925929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45952.717625925929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45952.717625925929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45952.717625925929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45952.717625925929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45952.717625925929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45952.717625925929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45952.717625925929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45952.717625925929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45952.717625925929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45952.717625925929</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tabSelected="1" workbookViewId="0">
      <selection activeCell="I13" sqref="I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249.23690833333239</v>
      </c>
      <c r="H2" s="101">
        <v>45703.474768518521</v>
      </c>
      <c r="I2" s="98" t="str">
        <f>IFERROR(VLOOKUP(D2,DB!A:F,6,0),"")</f>
        <v>SCECO</v>
      </c>
      <c r="J2" s="98" t="str">
        <f>IFERROR(VLOOKUP(D2,DB!A:G,7,0),"")</f>
        <v>Dead</v>
      </c>
      <c r="K2" s="103" t="s">
        <v>39087</v>
      </c>
      <c r="L2" s="95" t="str">
        <f>IFERROR(VLOOKUP(D2,DB!A:I,9,0),"")</f>
        <v>Latis</v>
      </c>
    </row>
    <row r="3" spans="1:16" ht="15" customHeight="1">
      <c r="A3" s="121" t="s">
        <v>39088</v>
      </c>
      <c r="B3" s="121" t="str">
        <f>IFERROR(VLOOKUP(D3,DB!A:K,11,0),"")</f>
        <v>R4</v>
      </c>
      <c r="C3" s="122">
        <v>1</v>
      </c>
      <c r="D3" s="123" t="s">
        <v>35611</v>
      </c>
      <c r="E3" s="100" t="s">
        <v>38998</v>
      </c>
      <c r="F3" s="125"/>
      <c r="G3" s="126">
        <f ca="1">IFERROR(NOW()-F3,"")</f>
        <v>45952.717625925929</v>
      </c>
      <c r="H3" s="125">
        <v>45952.694618055553</v>
      </c>
      <c r="I3" s="121" t="str">
        <f>IFERROR(VLOOKUP(D3,DB!A:F,6,0),"")</f>
        <v>SCECO</v>
      </c>
      <c r="J3" s="121" t="str">
        <f>IFERROR(VLOOKUP(D3,DB!A:G,7,0),"")</f>
        <v>Dead</v>
      </c>
      <c r="K3" s="127"/>
      <c r="L3" s="123" t="str">
        <f>IFERROR(VLOOKUP(D3,DB!A:I,9,0),"")</f>
        <v>Latis</v>
      </c>
    </row>
    <row r="4" spans="1:16" ht="15" customHeight="1">
      <c r="A4" s="121"/>
      <c r="B4" s="121" t="str">
        <f>IFERROR(VLOOKUP(D4,DB!A:K,11,0),"")</f>
        <v/>
      </c>
      <c r="C4" s="122"/>
      <c r="D4" s="123"/>
      <c r="E4" s="100"/>
      <c r="F4" s="125"/>
      <c r="G4" s="126">
        <f ca="1">IFERROR(NOW()-F4,"")</f>
        <v>45952.717625925929</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45952.717625925929</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45952.717625925929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45952.717625925929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45952.717625925929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45952.717625925929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45952.717625925929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45952.717625925929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45952.717625925929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45952.717625925929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45952.717625925929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45952.717625925929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45952.717625925929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45952.717625925929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45952.717625925929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45952.717625925929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45952.717625925929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45952.717625925929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45952.717625925929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45952.717625925929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45952.717625925929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45952.717625925929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45952.717625925929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45952.717625925929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45952.717625925929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45952.717625925929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45952.717625925929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45952.717625925929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45952.717625925929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45952.717625925929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45952.717625925929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45952.717625925929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45952.717625925929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45952.717625925929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45952.717625925929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45952.717625925929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45952.717625925929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45952.717625925929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45952.717625925929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45952.717625925929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45952.717625925929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45952.717625925929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45952.717625925929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45952.717625925929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45952.717625925929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45952.717625925929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45952.717625925929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45952.717625925929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45952.717625925929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45952.717625925929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45952.717625925929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45952.717625925929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45952.717625925929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45952.717625925929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45952.717625925929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45952.717625925929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45952.717625925929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45952.717625925929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45952.717625925929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45952.717625925929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45952.717625925929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45952.717625925929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45952.717625925929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45952.717625925929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45952.717625925929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45952.717625925929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45952.717625925929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45952.717625925929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45952.717625925929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45952.717625925929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45952.717625925929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45952.717625925929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45952.717625925929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45952.717625925929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45952.717625925929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45952.717625925929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45952.717625925929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45952.717625925929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45952.717625925929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45952.717625925929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45952.717625925929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45952.717625925929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45952.717625925929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45952.717625925929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45952.717625925929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45952.717625925929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45952.717625925929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45952.717625925929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45952.717625925929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45952.717625925929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45952.717625925929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45952.717625925929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45952.717625925929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45952.717625925929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45952.717625925929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45952.717625925929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45952.717625925929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45952.717625925929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45952.717625925929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45952.717625925929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45952.717625925929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45952.717625925929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45952.717625925929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45952.717625925929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45952.717625925929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45952.717625925929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45952.717625925929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45952.717625925929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45952.717625925929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45952.717625925929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45952.717625925929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45952.717625925929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45952.717625925929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45952.717625925929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45952.717625925929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45952.717625925929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45952.717625925929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45952.717625925929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45952.717625925929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45952.717625925929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45952.717625925929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45952.717625925929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45952.717625925929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45952.717625925929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45952.717625925929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45952.717625925929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45952.717625925929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45952.717625925929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45952.717625925929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45952.717625925929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45952.717625925929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45952.717625925929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45952.717625925929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45952.717625925929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45952.717625925929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45952.717625925929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45952.717625925929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45952.717625925929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45952.717625925929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45952.717625925929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45952.717625925929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45952.717625925929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45952.717625925929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45952.717625925929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45952.717625925929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45952.717625925929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45952.717625925929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45952.717625925929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45952.717625925929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45952.717625925929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45952.717625925929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45952.717625925929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45952.717625925929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45952.717625925929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45952.717625925929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45952.717625925929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45952.717625925929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45952.717625925929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45952.717625925929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45952.717625925929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45952.717625925929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45952.717625925929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45952.717625925929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45952.717625925929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45952.717625925929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45952.717625925929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45952.717625925929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45952.717625925929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45952.717625925929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45952.717625925929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45952.717625925929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45952.717625925929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45952.717625925929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45952.717625925929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45952.717625925929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45952.717625925929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45952.717625925929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45952.717625925929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45952.717625925929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45952.717625925929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45952.717625925929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45952.717625925929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45952.717625925929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45952.717625925929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45952.717625925929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45952.717625925929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45952.717625925929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45952.717625925929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45952.717625925929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45952.717625925929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45952.717625925929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45952.717625925929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45952.717625925929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45952.717625925929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45952.717625925929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45952.717625925929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45952.717625925929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45952.717625925929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45952.717625925929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45952.717625925929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45952.717625925929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45952.717625925929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45952.717625925929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45952.717625925929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45952.717625925929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45952.717625925929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45952.717625925929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45952.717625925929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45952.717625925929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45952.717625925929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45952.717625925929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45952.717625925929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45952.717625925929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45952.717625925929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45952.717625925929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45952.717625925929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45952.717625925929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45952.717625925929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45952.717625925929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45952.717625925929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45952.717625925929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45952.717625925929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45952.717625925929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45952.717625925929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45952.717625925929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45952.717625925929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45952.717625925929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45952.717625925929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45952.717625925929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45952.717625925929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45952.717625925929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45952.717625925929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45952.717625925929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45952.717625925929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45952.717625925929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45952.717625925929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45952.717625925929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45952.717625925929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45952.717625925929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45952.717625925929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45952.717625925929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45952.717625925929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45952.717625925929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45952.717625925929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45952.717625925929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45952.717625925929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45952.717625925929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45952.717625925929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45952.717625925929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45952.717625925929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45952.717625925929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45952.717625925929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45952.717625925929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45952.717625925929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45952.717625925929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45952.717625925929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45952.717625925929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45952.717625925929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45952.717625925929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45952.717625925929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45952.717625925929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45952.717625925929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45952.717625925929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45952.717625925929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45952.717625925929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45952.717625925929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45952.717625925929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45952.717625925929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45952.717625925929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45952.717625925929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45952.717625925929</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45952.717625925929</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39089</v>
      </c>
      <c r="B2" s="37" t="str">
        <f>IFERROR(VLOOKUP(D2,DB!A:K,11,0),"")</f>
        <v>R5</v>
      </c>
      <c r="C2" s="37">
        <v>3</v>
      </c>
      <c r="D2" s="120" t="s">
        <v>36034</v>
      </c>
      <c r="E2" s="37" t="s">
        <v>38998</v>
      </c>
      <c r="F2" s="38">
        <v>45891.832060185188</v>
      </c>
      <c r="G2" s="146">
        <f ca="1">IFERROR(NOW()-F2,"")</f>
        <v>60.885565740740276</v>
      </c>
      <c r="H2" s="38">
        <v>45891.790393518517</v>
      </c>
      <c r="I2" s="37" t="str">
        <f>IFERROR(VLOOKUP(D2,DB!A:F,6,0),"")</f>
        <v>Generator-SG</v>
      </c>
      <c r="J2" s="37" t="str">
        <f>IFERROR(VLOOKUP(D2,DB!A:G,7,0),"")</f>
        <v>Vandalized</v>
      </c>
      <c r="K2" s="37" t="s">
        <v>39090</v>
      </c>
      <c r="L2" s="37" t="str">
        <f>IFERROR(VLOOKUP(D2,DB!A:I,9,0),"")</f>
        <v>Latis</v>
      </c>
      <c r="M2" s="119"/>
    </row>
    <row r="3" spans="1:13" ht="30.75">
      <c r="A3" s="37" t="s">
        <v>39091</v>
      </c>
      <c r="B3" s="37" t="str">
        <f>IFERROR(VLOOKUP(D3,DB!A:K,11,0),"")</f>
        <v>R5</v>
      </c>
      <c r="C3" s="37">
        <v>1</v>
      </c>
      <c r="D3" s="37" t="s">
        <v>31329</v>
      </c>
      <c r="E3" s="37" t="s">
        <v>39079</v>
      </c>
      <c r="F3" s="38">
        <v>45926.188877314817</v>
      </c>
      <c r="G3" s="146">
        <f t="shared" ref="G3" ca="1" si="0">IFERROR(NOW()-F3,"")</f>
        <v>26.528748611111951</v>
      </c>
      <c r="H3" s="38">
        <v>45926.158159722225</v>
      </c>
      <c r="I3" s="37" t="str">
        <f>IFERROR(VLOOKUP(D3,DB!A:F,6,0),"")</f>
        <v>SCECO</v>
      </c>
      <c r="J3" s="37" t="str">
        <f>IFERROR(VLOOKUP(D3,DB!A:G,7,0),"")</f>
        <v>Good</v>
      </c>
      <c r="K3" s="37" t="s">
        <v>39092</v>
      </c>
      <c r="L3" s="37" t="str">
        <f>IFERROR(VLOOKUP(D3,DB!A:I,9,0),"")</f>
        <v>Latis</v>
      </c>
      <c r="M3" s="119"/>
    </row>
    <row r="4" spans="1:13" ht="30.75">
      <c r="A4" s="37" t="s">
        <v>39093</v>
      </c>
      <c r="B4" s="37" t="str">
        <f>IFERROR(VLOOKUP(D4,DB!A:K,11,0),"")</f>
        <v>R5</v>
      </c>
      <c r="C4" s="37">
        <v>2</v>
      </c>
      <c r="D4" s="37" t="s">
        <v>31193</v>
      </c>
      <c r="E4" s="37" t="s">
        <v>38998</v>
      </c>
      <c r="F4" s="38">
        <v>45944.771574074075</v>
      </c>
      <c r="G4" s="39">
        <f t="shared" ref="G4" ca="1" si="1">IFERROR(NOW()-F4,"")</f>
        <v>7.9460518518535537</v>
      </c>
      <c r="H4" s="38">
        <v>45944.676192129627</v>
      </c>
      <c r="I4" s="37" t="str">
        <f>IFERROR(VLOOKUP(D4,DB!A:F,6,0),"")</f>
        <v>SCECO</v>
      </c>
      <c r="J4" s="37" t="str">
        <f>IFERROR(VLOOKUP(D4,DB!A:G,7,0),"")</f>
        <v>Dead</v>
      </c>
      <c r="K4" s="37" t="s">
        <v>39094</v>
      </c>
      <c r="L4" s="37" t="str">
        <f>IFERROR(VLOOKUP(D4,DB!A:I,9,0),"")</f>
        <v>Latis</v>
      </c>
    </row>
    <row r="5" spans="1:13" ht="48" customHeight="1">
      <c r="A5" s="154" t="s">
        <v>39095</v>
      </c>
      <c r="B5" s="154" t="str">
        <f>IFERROR(VLOOKUP(D5,DB!A:K,11,0),"")</f>
        <v>R5</v>
      </c>
      <c r="C5" s="154">
        <v>1</v>
      </c>
      <c r="D5" s="154" t="s">
        <v>34781</v>
      </c>
      <c r="E5" s="154" t="s">
        <v>39079</v>
      </c>
      <c r="F5" s="155">
        <v>45948.661111111112</v>
      </c>
      <c r="G5" s="156">
        <f ca="1">IFERROR(NOW()-F5,"")</f>
        <v>4.0565148148161825</v>
      </c>
      <c r="H5" s="155">
        <v>45948.661111111112</v>
      </c>
      <c r="I5" s="154" t="str">
        <f>IFERROR(VLOOKUP(D5,DB!A:F,6,0),"")</f>
        <v>SCECO</v>
      </c>
      <c r="J5" s="154" t="str">
        <f>IFERROR(VLOOKUP(D5,DB!A:G,7,0),"")</f>
        <v>Dead</v>
      </c>
      <c r="K5" s="154" t="s">
        <v>39096</v>
      </c>
      <c r="L5" s="154" t="str">
        <f>IFERROR(VLOOKUP(D5,DB!A:I,9,0),"")</f>
        <v>Latis</v>
      </c>
    </row>
    <row r="6" spans="1:13" ht="15">
      <c r="A6" s="154" t="s">
        <v>39097</v>
      </c>
      <c r="B6" s="154" t="str">
        <f>IFERROR(VLOOKUP(D6,DB!A:K,11,0),"")</f>
        <v>R5</v>
      </c>
      <c r="C6" s="154">
        <v>3</v>
      </c>
      <c r="D6" s="154" t="s">
        <v>38330</v>
      </c>
      <c r="E6" s="154" t="s">
        <v>38998</v>
      </c>
      <c r="F6" s="155">
        <v>45952.653020833335</v>
      </c>
      <c r="G6" s="156">
        <f ca="1">IFERROR(NOW()-F6,"")</f>
        <v>6.4605092593410518E-2</v>
      </c>
      <c r="H6" s="155">
        <v>45952.647175925929</v>
      </c>
      <c r="I6" s="154" t="str">
        <f>IFERROR(VLOOKUP(D6,DB!A:F,6,0),"")</f>
        <v>SCECO</v>
      </c>
      <c r="J6" s="154" t="str">
        <f>IFERROR(VLOOKUP(D6,DB!A:G,7,0),"")</f>
        <v>Good</v>
      </c>
      <c r="K6" s="154" t="s">
        <v>39098</v>
      </c>
      <c r="L6" s="154" t="str">
        <f>IFERROR(VLOOKUP(D6,DB!A:I,9,0),"")</f>
        <v>Latis</v>
      </c>
    </row>
    <row r="7" spans="1:13" ht="15">
      <c r="A7" s="161"/>
      <c r="B7" s="161" t="str">
        <f>IFERROR(VLOOKUP(D7,DB!A:K,11,0),"")</f>
        <v/>
      </c>
      <c r="C7" s="161"/>
      <c r="D7" s="161"/>
      <c r="E7" s="161"/>
      <c r="F7" s="162"/>
      <c r="G7" s="163">
        <f ca="1">IFERROR(NOW()-F7,"")</f>
        <v>45952.717625925929</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45952.717625925929</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45952.717625925929</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45952.717625925929</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45952.717625925929</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45952.717625925929</v>
      </c>
      <c r="H12" s="162"/>
      <c r="I12" s="161" t="str">
        <f>IFERROR(VLOOKUP(D12,DB!A:F,6,0),"")</f>
        <v/>
      </c>
      <c r="J12" s="161" t="str">
        <f>IFERROR(VLOOKUP(D12,DB!A:G,7,0),"")</f>
        <v/>
      </c>
      <c r="K12" s="161"/>
      <c r="L12" s="161" t="str">
        <f>IFERROR(VLOOKUP(D12,DB!A:I,9,0),"")</f>
        <v/>
      </c>
    </row>
    <row r="13" spans="1:13" ht="15">
      <c r="A13" s="161"/>
      <c r="B13" s="161" t="str">
        <f>IFERROR(VLOOKUP(D13,DB!A:K,11,0),"")</f>
        <v/>
      </c>
      <c r="C13" s="161"/>
      <c r="D13" s="157"/>
      <c r="E13" s="161"/>
      <c r="F13" s="162"/>
      <c r="G13" s="163">
        <f ca="1">IFERROR(NOW()-F13,"")</f>
        <v>45952.717625925929</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45952.717625925929</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45952.717625925929</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45952.717625925929</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45952.717625925929</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45952.717625925929</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45952.717625925929</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45952.717625925929</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45952.717625925929</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45952.717625925929</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45952.717625925929</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45952.717625925929</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45952.717625925929</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45952.717625925929</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45952.717625925929</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45952.717625925929</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45952.717625925929</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45952.717625925929</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45952.717625925929</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45952.717625925929</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45952.717625925929</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45952.717625925929</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45952.717625925929</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45952.717625925929</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45952.717625925929</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45952.717625925929</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45952.717625925929</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45952.717625925929</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45952.717625925929</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45952.717625925929</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45952.717625925929</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45952.717625925929</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45952.717625925929</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45952.717625925929</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45952.717625925929</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45952.717625925929</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45952.717625925929</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45952.717625925929</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45952.717625925929</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45952.717625925929</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45952.717625925929</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45952.717625925929</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45952.717625925929</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45952.717625925929</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45952.717625925929</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45952.717625925929</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45952.717625925929</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45952.717625925929</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45952.717625925929</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45952.717625925929</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45952.717625925929</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45952.717625925929</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45952.717625925929</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45952.717625925929</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45952.717625925929</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45952.717625925929</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45952.717625925929</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45952.717625925929</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45952.717625925929</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45952.717625925929</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45952.717625925929</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45952.717625925929</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45952.717625925929</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45952.717625925929</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45952.717625925929</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45952.717625925929</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45952.717625925929</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45952.717625925929</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45952.717625925929</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45952.717625925929</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45952.717625925929</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45952.717625925929</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45952.717625925929</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45952.717625925929</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45952.717625925929</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45952.717625925929</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45952.717625925929</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45952.717625925929</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45952.717625925929</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45952.717625925929</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45952.717625925929</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45952.717625925929</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45952.717625925929</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45952.717625925929</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45952.717625925929</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45952.717625925929</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45952.717625925929</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45952.717625925929</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45952.717625925929</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45952.717625925929</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45952.717625925929</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45952.717625925929</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45952.717625925929</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45952.717625925929</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45952.717625925929</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45952.717625925929</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45952.717625925929</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45952.717625925929</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45952.717625925929</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45952.717625925929</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45952.717625925929</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45952.717625925929</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45952.717625925929</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45952.717625925929</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45952.717625925929</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45952.717625925929</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45952.717625925929</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45952.717625925929</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45952.717625925929</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45952.717625925929</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45952.717625925929</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45952.717625925929</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45952.717625925929</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45952.717625925929</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45952.717625925929</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45952.717625925929</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45952.717625925929</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45952.717625925929</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45952.717625925929</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45952.717625925929</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45952.717625925929</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45952.717625925929</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45952.717625925929</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45952.717625925929</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45952.717625925929</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45952.717625925929</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45952.717625925929</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45952.717625925929</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45952.717625925929</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45952.717625925929</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45952.717625925929</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45952.717625925929</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45952.717625925929</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45952.717625925929</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45952.717625925929</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45952.717625925929</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45952.717625925929</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45952.717625925929</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45952.717625925929</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45952.717625925929</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45952.717625925929</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45952.717625925929</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45952.717625925929</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45952.717625925929</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45952.717625925929</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45952.717625925929</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45952.717625925929</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45952.717625925929</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45952.717625925929</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45952.717625925929</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45952.717625925929</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45952.717625925929</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45952.717625925929</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45952.717625925929</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45952.717625925929</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45952.717625925929</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45952.717625925929</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45952.717625925929</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45952.717625925929</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45952.717625925929</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45952.717625925929</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45952.717625925929</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45952.717625925929</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45952.717625925929</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45952.717625925929</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45952.717625925929</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45952.717625925929</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45952.717625925929</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45952.717625925929</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45952.717625925929</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45952.717625925929</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45952.717625925929</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45952.717625925929</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45952.717625925929</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45952.717625925929</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45952.717625925929</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45952.717625925929</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45952.717625925929</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45952.717625925929</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45952.717625925929</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45952.717625925929</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45952.717625925929</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45952.717625925929</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45952.717625925929</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45952.717625925929</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45952.717625925929</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45952.717625925929</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45952.717625925929</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45952.717625925929</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45952.717625925929</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45952.717625925929</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45952.717625925929</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45952.717625925929</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45952.717625925929</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45952.717625925929</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45952.717625925929</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45952.717625925929</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45952.717625925929</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45952.717625925929</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45952.717625925929</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45952.717625925929</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45952.717625925929</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45952.717625925929</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45952.717625925929</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45952.717625925929</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45952.717625925929</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45952.717625925929</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45952.717625925929</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45952.717625925929</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45952.717625925929</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45952.717625925929</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45952.717625925929</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45952.717625925929</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45952.717625925929</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45952.717625925929</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45952.717625925929</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45952.717625925929</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45952.717625925929</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45952.717625925929</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45952.717625925929</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45952.717625925929</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45952.717625925929</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45952.717625925929</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45952.717625925929</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45952.717625925929</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45952.717625925929</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45952.717625925929</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45952.717625925929</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45952.717625925929</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45952.717625925929</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45952.717625925929</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45952.717625925929</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45952.717625925929</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45952.717625925929</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45952.717625925929</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45952.717625925929</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45952.717625925929</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45952.717625925929</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45952.717625925929</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45952.717625925929</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45952.717625925929</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45952.717625925929</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45952.717625925929</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45952.717625925929</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45952.717625925929</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45952.717625925929</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45952.717625925929</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45952.717625925929</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45952.717625925929</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45952.717625925929</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45952.717625925929</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45952.717625925929</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45952.717625925929</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45952.717625925929</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45952.717625925929</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45952.717625925929</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45952.717625925929</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45952.717625925929</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45952.717625925929</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45952.717625925929</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45952.717625925929</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45952.717625925929</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45952.717625925929</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45952.717625925929</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45952.717625925929</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45952.717625925929</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45952.717625925929</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45952.717625925929</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45952.717625925929</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45952.717625925929</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45952.717625925929</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45952.717625925929</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45952.717625925929</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45952.717625925929</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45952.717625925929</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45952.717625925929</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45952.717625925929</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45952.717625925929</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45952.717625925929</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45952.717625925929</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45952.717625925929</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45952.717625925929</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45952.717625925929</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45952.717625925929</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45952.717625925929</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45952.717625925929</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45952.717625925929</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45952.717625925929</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45952.717625925929</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45952.717625925929</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45952.717625925929</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45952.717625925929</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45952.717625925929</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45952.717625925929</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45952.717625925929</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45952.717625925929</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45952.717625925929</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45952.717625925929</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45952.717625925929</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45952.717625925929</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45952.717625925929</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45952.717625925929</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45952.717625925929</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45952.717625925929</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45952.717625925929</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45952.717625925929</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45952.717625925929</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45952.717625925929</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45952.717625925929</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45952.717625925929</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45952.717625925929</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45952.717625925929</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45952.717625925929</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45952.717625925929</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45952.717625925929</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45952.717625925929</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45952.717625925929</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45952.717625925929</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45952.717625925929</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45952.717625925929</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45952.717625925929</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45952.717625925929</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45952.717625925929</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45952.717625925929</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45952.717625925929</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45952.717625925929</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45952.717625925929</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45952.717625925929</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45952.717625925929</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45952.717625925929</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45952.717625925929</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45952.717625925929</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45952.717625925929</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45952.717625925929</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45952.717625925929</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45952.717625925929</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45952.717625925929</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45952.717625925929</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45952.717625925929</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45952.717625925929</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45952.717625925929</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45952.717625925929</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45952.717625925929</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45952.717625925929</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45952.717625925929</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45952.717625925929</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45952.717625925929</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45952.717625925929</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45952.717625925929</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45952.717625925929</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45952.717625925929</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45952.717625925929</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45952.717625925929</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45952.717625925929</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45952.717625925929</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45952.717625925929</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45952.717625925929</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45952.717625925929</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45952.717625925929</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45952.717625925929</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45952.717625925929</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45952.717625925929</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45952.717625925929</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45952.717625925929</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45952.717625925929</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45952.717625925929</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45952.717625925929</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45952.717625925929</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45952.717625925929</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45952.717625925929</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45952.717625925929</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45952.717625925929</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45952.717625925929</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45952.717625925929</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45952.717625925929</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45952.717625925929</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45952.717625925929</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45952.717625925929</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45952.717625925929</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45952.717625925929</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45952.717625925929</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45952.717625925929</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45952.717625925929</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45952.717625925929</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45952.717625925929</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45952.717625925929</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45952.717625925929</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45952.717625925929</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45952.717625925929</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45952.717625925929</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45952.717625925929</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45952.717625925929</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45952.717625925929</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45952.717625925929</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45952.717625925929</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45952.717625925929</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45952.717625925929</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45952.717625925929</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45952.717625925929</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45952.717625925929</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45952.717625925929</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45952.717625925929</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45952.717625925929</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45952.717625925929</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45952.717625925929</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45952.717625925929</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45952.717625925929</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45952.717625925929</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45952.717625925929</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45952.717625925929</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45952.717625925929</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45952.717625925929</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45952.717625925929</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45952.717625925929</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45952.717625925929</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45952.717625925929</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45952.717625925929</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45952.717625925929</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45952.717625925929</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45952.717625925929</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45952.717625925929</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45952.717625925929</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45952.717625925929</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45952.717625925929</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45952.717625925929</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45952.717625925929</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45952.717625925929</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45952.717625925929</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45952.717625925929</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45952.717625925929</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45952.717625925929</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45952.717625925929</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45952.717625925929</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45952.717625925929</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45952.717625925929</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45952.717625925929</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45952.717625925929</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45952.717625925929</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45952.717625925929</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45952.717625925929</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45952.717625925929</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45952.717625925929</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45952.717625925929</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45952.717625925929</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45952.717625925929</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45952.717625925929</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45952.717625925929</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45952.717625925929</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45952.717625925929</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45952.717625925929</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45952.717625925929</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45952.717625925929</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45952.717625925929</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45952.717625925929</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45952.717625925929</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45952.717625925929</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45952.717625925929</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45952.717625925929</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45952.717625925929</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45952.717625925929</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45952.717625925929</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45952.717625925929</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45952.717625925929</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45952.717625925929</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45952.717625925929</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45952.717625925929</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45952.717625925929</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45952.717625925929</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45952.717625925929</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45952.717625925929</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45952.717625925929</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45952.717625925929</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45952.717625925929</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45952.717625925929</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45952.717625925929</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45952.717625925929</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45952.717625925929</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45952.717625925929</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45952.717625925929</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45952.717625925929</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45952.717625925929</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45952.717625925929</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45952.717625925929</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45952.717625925929</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45952.717625925929</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45952.717625925929</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45952.717625925929</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45952.717625925929</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45952.717625925929</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45952.717625925929</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45952.717625925929</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45952.717625925929</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45952.717625925929</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45952.717625925929</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45952.717625925929</v>
      </c>
      <c r="H507" s="162"/>
      <c r="I507" s="161" t="str">
        <f>IFERROR(VLOOKUP(D507,DB!A:F,6,0),"")</f>
        <v/>
      </c>
      <c r="J507" s="161" t="str">
        <f>IFERROR(VLOOKUP(D507,DB!A:G,7,0),"")</f>
        <v/>
      </c>
      <c r="K507" s="161"/>
      <c r="L507" s="161" t="str">
        <f>IFERROR(VLOOKUP(D507,DB!A:I,9,0),"")</f>
        <v/>
      </c>
    </row>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7" ht="15"/>
    <row r="618" ht="15"/>
    <row r="620" ht="15"/>
    <row r="621" ht="15"/>
    <row r="622" ht="15"/>
    <row r="623" ht="15"/>
    <row r="625" ht="15"/>
    <row r="626" ht="15"/>
    <row r="633" ht="15"/>
    <row r="634" ht="15"/>
    <row r="635" ht="15"/>
    <row r="636" ht="15"/>
    <row r="637" ht="15"/>
    <row r="638" ht="15"/>
    <row r="641" ht="15"/>
    <row r="642" ht="15"/>
    <row r="643" ht="15"/>
    <row r="644" ht="15"/>
    <row r="645" ht="15"/>
    <row r="646" ht="15"/>
    <row r="647" ht="15"/>
    <row r="648" ht="15"/>
    <row r="649" ht="15"/>
    <row r="650" ht="15"/>
    <row r="651" ht="15"/>
    <row r="652"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46" ht="15"/>
    <row r="747" ht="15"/>
    <row r="748" ht="15"/>
    <row r="749" ht="15"/>
    <row r="750" ht="15"/>
    <row r="751" ht="15"/>
    <row r="752" ht="15"/>
    <row r="753" ht="15"/>
    <row r="754" ht="15"/>
    <row r="755"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1045" ht="15"/>
    <row r="1046" ht="15"/>
    <row r="1047" ht="15"/>
    <row r="1048" ht="15"/>
    <row r="1049" ht="15"/>
    <row r="1050"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3" ht="15"/>
    <row r="1114" ht="15"/>
    <row r="1120" ht="15"/>
    <row r="1121" ht="15"/>
    <row r="1123" ht="15"/>
    <row r="1124" ht="15"/>
    <row r="1125" ht="15"/>
    <row r="1126" ht="15"/>
    <row r="1127" ht="15"/>
    <row r="1128" ht="15"/>
    <row r="1129"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2" ht="15"/>
    <row r="1203" ht="15"/>
    <row r="1204" ht="15"/>
    <row r="1205" ht="15"/>
    <row r="1206" ht="15"/>
    <row r="1207" ht="15"/>
    <row r="1208" ht="15"/>
    <row r="1209" ht="15"/>
    <row r="1210" ht="15"/>
    <row r="1211" ht="15"/>
    <row r="1212" ht="15"/>
    <row r="1213" ht="15"/>
    <row r="1214" ht="15"/>
    <row r="1215" ht="15"/>
    <row r="1217" ht="15"/>
    <row r="1218" ht="15"/>
    <row r="1219" ht="15"/>
    <row r="1220" ht="15"/>
    <row r="1221" ht="15"/>
    <row r="1222"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8" ht="15"/>
    <row r="1269" ht="15"/>
    <row r="1272" ht="15"/>
    <row r="1273" ht="15"/>
    <row r="1274" ht="15"/>
    <row r="1275" ht="15"/>
    <row r="1276" ht="15"/>
    <row r="1277" ht="15"/>
    <row r="1278" ht="15"/>
    <row r="1279" ht="15"/>
    <row r="1282" ht="15"/>
    <row r="1283" ht="15"/>
    <row r="1284" ht="15"/>
    <row r="1285" ht="15"/>
    <row r="1286" ht="15"/>
    <row r="1287" ht="15"/>
    <row r="1288" ht="15"/>
    <row r="1289" ht="15"/>
    <row r="1290" ht="15"/>
    <row r="1291" ht="15"/>
    <row r="1292" ht="15"/>
    <row r="1293" ht="15"/>
    <row r="1295" ht="15"/>
    <row r="1296" ht="15"/>
    <row r="1297" ht="15"/>
    <row r="1300" ht="15"/>
    <row r="1302" ht="15"/>
    <row r="1304" ht="15"/>
    <row r="1307" ht="15"/>
    <row r="1308" ht="15"/>
    <row r="1309" ht="15"/>
    <row r="1311" ht="15"/>
    <row r="1313" ht="15"/>
    <row r="1314" ht="15"/>
    <row r="1315" ht="15"/>
    <row r="1316" ht="15"/>
    <row r="1317" ht="15"/>
    <row r="1319" ht="15"/>
    <row r="1320" ht="15"/>
    <row r="1321" ht="15"/>
    <row r="1322" ht="15"/>
    <row r="1324" ht="15"/>
    <row r="1326" ht="15"/>
    <row r="1327" ht="15"/>
  </sheetData>
  <dataValidations count="2">
    <dataValidation allowBlank="1" showInputMessage="1" showErrorMessage="1" sqref="E1" xr:uid="{920C6338-E771-4DAE-8C89-92A9093EA4DE}"/>
    <dataValidation type="list" allowBlank="1" showInputMessage="1" showErrorMessage="1" sqref="E2:E5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5"/>
  <sheetViews>
    <sheetView workbookViewId="0">
      <selection activeCell="F2" sqref="F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45952.717625925929</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45952.717625925929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45952.717625925929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45952.717625925929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45952.717625925929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45952.717625925929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45952.717625925929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45952.717625925929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45952.717625925929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45952.717625925929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45952.717625925929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45952.717625925929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45952.717625925929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45952.717625925929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45952.717625925929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45952.717625925929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45952.717625925929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45952.717625925929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45952.717625925929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45952.717625925929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45952.717625925929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45952.717625925929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45952.717625925929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45952.717625925929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45952.717625925929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45952.717625925929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45952.717625925929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45952.717625925929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45952.717625925929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45952.717625925929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45952.717625925929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45952.717625925929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45952.717625925929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45952.717625925929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45952.717625925929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45952.717625925929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45952.717625925929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45952.717625925929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45952.717625925929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45952.717625925929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45952.717625925929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45952.717625925929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45952.717625925929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45952.717625925929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45952.717625925929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45952.717625925929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45952.717625925929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45952.717625925929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45952.717625925929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45952.717625925929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45952.717625925929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45952.717625925929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45952.717625925929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45952.717625925929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45952.717625925929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45952.717625925929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45952.717625925929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45952.717625925929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45952.717625925929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45952.717625925929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45952.717625925929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45952.717625925929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45952.717625925929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45952.717625925929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45952.717625925929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45952.717625925929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45952.717625925929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45952.717625925929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45952.717625925929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45952.717625925929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45952.717625925929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45952.717625925929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45952.717625925929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45952.717625925929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45952.717625925929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45952.717625925929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45952.717625925929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45952.717625925929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45952.717625925929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45952.717625925929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45952.717625925929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45952.717625925929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45952.717625925929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45952.717625925929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45952.717625925929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45952.717625925929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45952.717625925929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45952.717625925929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45952.717625925929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45952.717625925929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45952.717625925929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45952.717625925929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45952.717625925929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45952.717625925929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45952.717625925929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45952.717625925929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45952.717625925929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45952.717625925929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45952.717625925929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45952.717625925929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45952.717625925929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45952.717625925929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45952.717625925929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45952.717625925929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45952.717625925929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45952.717625925929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45952.717625925929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45952.717625925929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45952.717625925929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45952.717625925929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45952.717625925929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45952.717625925929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45952.717625925929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45952.717625925929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45952.717625925929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45952.717625925929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45952.717625925929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45952.717625925929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45952.717625925929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45952.717625925929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45952.717625925929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45952.717625925929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45952.717625925929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45952.717625925929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45952.717625925929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45952.717625925929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45952.717625925929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45952.717625925929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45952.717625925929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45952.717625925929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45952.717625925929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45952.717625925929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45952.717625925929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45952.717625925929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45952.717625925929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45952.717625925929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45952.717625925929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45952.717625925929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45952.717625925929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45952.717625925929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45952.717625925929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45952.717625925929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45952.717625925929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45952.717625925929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45952.717625925929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45952.717625925929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45952.717625925929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45952.717625925929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45952.717625925929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45952.717625925929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45952.717625925929</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45952.717625925929</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45952.717625925929</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45952.717625925929</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45952.717625925929</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45952.717625925929</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45952.717625925929</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45952.717625925929</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45952.717625925929</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45952.717625925929</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45952.717625925929</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45952.717625925929</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45952.717625925929</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45952.717625925929</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45952.717625925929</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45952.717625925929</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45952.717625925929</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45952.717625925929</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45952.717625925929</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45952.717625925929</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45952.717625925929</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45952.717625925929</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45952.717625925929</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45952.717625925929</v>
      </c>
      <c r="H175" s="109"/>
      <c r="I175" s="105" t="str">
        <f>IFERROR(VLOOKUP(D175,DB!A:F,6,0),"")</f>
        <v/>
      </c>
      <c r="J175" s="104" t="str">
        <f>IFERROR(VLOOKUP(D175,DB!A:G,7,0),"")</f>
        <v/>
      </c>
      <c r="K175" s="110"/>
      <c r="L175" s="111" t="str">
        <f>IFERROR(VLOOKUP(D175,DB!A:I,9,0),"")</f>
        <v/>
      </c>
    </row>
  </sheetData>
  <dataValidations count="2">
    <dataValidation allowBlank="1" showInputMessage="1" showErrorMessage="1" sqref="E1" xr:uid="{380493DB-286A-4683-AF55-C78F04945A49}"/>
    <dataValidation type="list" allowBlank="1" showInputMessage="1" showErrorMessage="1" sqref="E2:E1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2025-10-22T14:13:34Z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